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JPE-SPV-455-23-Polnilnice za električna vozila\Objava\2-dopolnitveni popravek JPE\popravek-končni-22-4\"/>
    </mc:Choice>
  </mc:AlternateContent>
  <bookViews>
    <workbookView xWindow="-29190" yWindow="3000" windowWidth="28800" windowHeight="15345" activeTab="2"/>
  </bookViews>
  <sheets>
    <sheet name="REKAPITULACIJA " sheetId="2" r:id="rId1"/>
    <sheet name="I-Verovškova ulica 62 -JPE" sheetId="4" r:id="rId2"/>
    <sheet name="II-Toplarniška u.19 - TETOL" sheetId="3" r:id="rId3"/>
  </sheets>
  <definedNames>
    <definedName name="EQS_IzvozVExcel">#REF!</definedName>
    <definedName name="PodPoglavje_1.1">#REF!</definedName>
    <definedName name="PodPoglavje_1.2">#REF!</definedName>
    <definedName name="PodPoglavje_1.3">#REF!</definedName>
    <definedName name="PodPoglavje_1.4">#REF!</definedName>
    <definedName name="PodPoglavje_1.5">#REF!</definedName>
    <definedName name="PodPoglavje_1.6">#REF!</definedName>
    <definedName name="PodPoglavje_1.7">#REF!</definedName>
    <definedName name="Poglavje_1">#REF!</definedName>
    <definedName name="Zacetek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3" l="1"/>
  <c r="C17" i="3"/>
  <c r="F17" i="3"/>
  <c r="G17" i="3"/>
  <c r="C18" i="3"/>
  <c r="F18" i="3"/>
  <c r="G18" i="3"/>
  <c r="C19" i="3"/>
  <c r="F19" i="3"/>
  <c r="G19" i="3"/>
  <c r="C20" i="3"/>
  <c r="F20" i="3"/>
  <c r="G20" i="3"/>
  <c r="C21" i="3"/>
  <c r="F21" i="3"/>
  <c r="G21" i="3"/>
  <c r="C22" i="3"/>
  <c r="F22" i="3"/>
  <c r="G22" i="3"/>
  <c r="C23" i="3"/>
  <c r="F23" i="3"/>
  <c r="G23" i="3"/>
  <c r="I207" i="4" l="1"/>
  <c r="I205" i="4"/>
  <c r="I203" i="4"/>
  <c r="I197" i="4"/>
  <c r="I195" i="4"/>
  <c r="I193" i="4"/>
  <c r="I189" i="4"/>
  <c r="I187" i="4"/>
  <c r="I185" i="4"/>
  <c r="I183" i="4"/>
  <c r="I181" i="4"/>
  <c r="I179" i="4"/>
  <c r="I177" i="4"/>
  <c r="I175" i="4"/>
  <c r="I173" i="4"/>
  <c r="I171" i="4"/>
  <c r="I169" i="4"/>
  <c r="I167" i="4"/>
  <c r="I162" i="4"/>
  <c r="I160" i="4"/>
  <c r="I158" i="4"/>
  <c r="I156" i="4"/>
  <c r="I154" i="4"/>
  <c r="I152" i="4"/>
  <c r="I145" i="4"/>
  <c r="I143" i="4"/>
  <c r="I141" i="4"/>
  <c r="I139" i="4"/>
  <c r="I137" i="4"/>
  <c r="I132" i="4"/>
  <c r="I130" i="4"/>
  <c r="I125" i="4"/>
  <c r="I123" i="4"/>
  <c r="I121" i="4"/>
  <c r="I119" i="4"/>
  <c r="I117" i="4"/>
  <c r="I115" i="4"/>
  <c r="I113" i="4"/>
  <c r="I111" i="4"/>
  <c r="I109" i="4"/>
  <c r="I107" i="4"/>
  <c r="I105" i="4"/>
  <c r="I102" i="4"/>
  <c r="I100" i="4"/>
  <c r="I98" i="4"/>
  <c r="I96" i="4"/>
  <c r="I94" i="4"/>
  <c r="I92" i="4"/>
  <c r="I90" i="4"/>
  <c r="I88" i="4"/>
  <c r="I86" i="4"/>
  <c r="I84" i="4"/>
  <c r="I82" i="4"/>
  <c r="I80" i="4"/>
  <c r="I78" i="4"/>
  <c r="I76" i="4"/>
  <c r="I74" i="4"/>
  <c r="I72" i="4"/>
  <c r="I70" i="4"/>
  <c r="I68" i="4"/>
  <c r="I66" i="4"/>
  <c r="I64" i="4"/>
  <c r="I62" i="4"/>
  <c r="I60" i="4"/>
  <c r="I58" i="4"/>
  <c r="I42" i="4"/>
  <c r="I37" i="4"/>
  <c r="I35" i="4"/>
  <c r="I33" i="4"/>
  <c r="G21" i="4"/>
  <c r="F21" i="4"/>
  <c r="C21" i="4"/>
  <c r="G20" i="4"/>
  <c r="F20" i="4"/>
  <c r="C20" i="4"/>
  <c r="G19" i="4"/>
  <c r="F19" i="4"/>
  <c r="C19" i="4"/>
  <c r="G18" i="4"/>
  <c r="F18" i="4"/>
  <c r="C18" i="4"/>
  <c r="G17" i="4"/>
  <c r="F17" i="4"/>
  <c r="C17" i="4"/>
  <c r="G16" i="4"/>
  <c r="F16" i="4"/>
  <c r="C16" i="4"/>
  <c r="G15" i="4"/>
  <c r="F15" i="4"/>
  <c r="C15" i="4"/>
  <c r="C14" i="4"/>
  <c r="I235" i="3"/>
  <c r="I233" i="3"/>
  <c r="I231" i="3"/>
  <c r="I225" i="3"/>
  <c r="I223" i="3"/>
  <c r="I221" i="3"/>
  <c r="I217" i="3"/>
  <c r="I215" i="3"/>
  <c r="I213" i="3"/>
  <c r="I211" i="3"/>
  <c r="I209" i="3"/>
  <c r="I207" i="3"/>
  <c r="I205" i="3"/>
  <c r="I203" i="3"/>
  <c r="I201" i="3"/>
  <c r="I199" i="3"/>
  <c r="I197" i="3"/>
  <c r="I195" i="3"/>
  <c r="I193" i="3"/>
  <c r="I191" i="3"/>
  <c r="I189" i="3"/>
  <c r="I184" i="3"/>
  <c r="I182" i="3"/>
  <c r="I180" i="3"/>
  <c r="I178" i="3"/>
  <c r="I176" i="3"/>
  <c r="I174" i="3"/>
  <c r="I170" i="3"/>
  <c r="I168" i="3"/>
  <c r="I166" i="3"/>
  <c r="I164" i="3"/>
  <c r="I162" i="3"/>
  <c r="I160" i="3"/>
  <c r="I155" i="3"/>
  <c r="I153" i="3"/>
  <c r="I151" i="3"/>
  <c r="I149" i="3"/>
  <c r="I147" i="3"/>
  <c r="I142" i="3"/>
  <c r="I140" i="3"/>
  <c r="I138" i="3"/>
  <c r="I133" i="3"/>
  <c r="I131" i="3"/>
  <c r="I129" i="3"/>
  <c r="I127" i="3"/>
  <c r="I125" i="3"/>
  <c r="I123" i="3"/>
  <c r="I121" i="3"/>
  <c r="I119" i="3"/>
  <c r="I117" i="3"/>
  <c r="I115" i="3"/>
  <c r="I113" i="3"/>
  <c r="I111" i="3"/>
  <c r="I109" i="3"/>
  <c r="I107" i="3"/>
  <c r="I104" i="3"/>
  <c r="I102" i="3"/>
  <c r="I100" i="3"/>
  <c r="I98" i="3"/>
  <c r="I96" i="3"/>
  <c r="I94" i="3"/>
  <c r="I92" i="3"/>
  <c r="I90" i="3"/>
  <c r="I88" i="3"/>
  <c r="I86" i="3"/>
  <c r="I84" i="3"/>
  <c r="I82" i="3"/>
  <c r="I80" i="3"/>
  <c r="I78" i="3"/>
  <c r="I76" i="3"/>
  <c r="I74" i="3"/>
  <c r="I72" i="3"/>
  <c r="I70" i="3"/>
  <c r="I68" i="3"/>
  <c r="I66" i="3"/>
  <c r="I64" i="3"/>
  <c r="I62" i="3"/>
  <c r="I60" i="3"/>
  <c r="I44" i="3"/>
  <c r="I39" i="3"/>
  <c r="I37" i="3"/>
  <c r="I35" i="3"/>
  <c r="H164" i="4" l="1"/>
  <c r="H147" i="4"/>
  <c r="H19" i="4" s="1"/>
  <c r="I19" i="4" s="1"/>
  <c r="H39" i="4"/>
  <c r="I39" i="4" s="1"/>
  <c r="H127" i="4"/>
  <c r="H30" i="4"/>
  <c r="I164" i="4"/>
  <c r="H20" i="4"/>
  <c r="I20" i="4" s="1"/>
  <c r="I147" i="4"/>
  <c r="I30" i="4"/>
  <c r="H15" i="4"/>
  <c r="I15" i="4" s="1"/>
  <c r="H134" i="4"/>
  <c r="I134" i="4" s="1"/>
  <c r="H191" i="4"/>
  <c r="H21" i="4" s="1"/>
  <c r="I21" i="4" s="1"/>
  <c r="H219" i="3"/>
  <c r="H23" i="3" s="1"/>
  <c r="I23" i="3" s="1"/>
  <c r="H32" i="3"/>
  <c r="H186" i="3"/>
  <c r="H22" i="3" s="1"/>
  <c r="I22" i="3" s="1"/>
  <c r="H41" i="3"/>
  <c r="H144" i="3"/>
  <c r="H20" i="3" s="1"/>
  <c r="I20" i="3" s="1"/>
  <c r="H135" i="3"/>
  <c r="H19" i="3" s="1"/>
  <c r="I19" i="3" s="1"/>
  <c r="H157" i="3"/>
  <c r="H21" i="3" s="1"/>
  <c r="I21" i="3" s="1"/>
  <c r="I127" i="4"/>
  <c r="H17" i="4"/>
  <c r="I17" i="4" s="1"/>
  <c r="H18" i="4"/>
  <c r="I18" i="4" s="1"/>
  <c r="I144" i="3"/>
  <c r="I219" i="3"/>
  <c r="H16" i="4" l="1"/>
  <c r="I16" i="4" s="1"/>
  <c r="I186" i="3"/>
  <c r="I32" i="3"/>
  <c r="H17" i="3"/>
  <c r="I17" i="3" s="1"/>
  <c r="I41" i="3"/>
  <c r="H18" i="3"/>
  <c r="I18" i="3" s="1"/>
  <c r="I191" i="4"/>
  <c r="I14" i="4"/>
  <c r="I22" i="4" s="1"/>
  <c r="I23" i="4" s="1"/>
  <c r="I157" i="3"/>
  <c r="I135" i="3"/>
  <c r="I16" i="3" l="1"/>
  <c r="I24" i="3" s="1"/>
  <c r="I25" i="3" s="1"/>
  <c r="I26" i="3" s="1"/>
  <c r="D13" i="2" s="1"/>
  <c r="I24" i="4"/>
  <c r="D12" i="2" s="1"/>
  <c r="D14" i="2" l="1"/>
</calcChain>
</file>

<file path=xl/sharedStrings.xml><?xml version="1.0" encoding="utf-8"?>
<sst xmlns="http://schemas.openxmlformats.org/spreadsheetml/2006/main" count="762" uniqueCount="297">
  <si>
    <t>Opis</t>
  </si>
  <si>
    <t>Proizvajalec</t>
  </si>
  <si>
    <t>Polnilnice električnih vozil (PEV)</t>
  </si>
  <si>
    <t>NN sestav =1BHB01+K01</t>
  </si>
  <si>
    <t>Obstoječ NN sestav v TP 612-TOŠ, ki se dogradi po popisu.
Dobava, vgradnja in priklop</t>
  </si>
  <si>
    <t>kompl.</t>
  </si>
  <si>
    <t>Priklop kabla 2 x RV-K 4x95mm2</t>
  </si>
  <si>
    <t>Drobni spojni in vezni material</t>
  </si>
  <si>
    <t>Izdelava, testiranje in zagon</t>
  </si>
  <si>
    <t>NN sestav R/PEV1</t>
  </si>
  <si>
    <t>R/PEV1</t>
  </si>
  <si>
    <t>Rittal</t>
  </si>
  <si>
    <t>kos</t>
  </si>
  <si>
    <t>E1</t>
  </si>
  <si>
    <t>• 2500.300 SZ; Svetilka, LED, dolžina=437mm (za ohišja š=600-1200mm), z vtičnico, 230VAC, 1200lm, z senzorjem gibanja</t>
  </si>
  <si>
    <t>• 2500.400 SZ; Kabel s konektorjem za napajanje LED svetilke, l=3m</t>
  </si>
  <si>
    <t>• 8618.200 VX; Kljuka za zapah, sistem VX25</t>
  </si>
  <si>
    <t>M1</t>
  </si>
  <si>
    <t>• 3237.100; Ventilator, 20m3/h, 230VAC, 92x92mm</t>
  </si>
  <si>
    <t>• 3237.200; Filter - izstopna rešetka</t>
  </si>
  <si>
    <t>H1</t>
  </si>
  <si>
    <t>• 3105.380 SK; Grelec, z ventilatorjem, 250W, 230VAC</t>
  </si>
  <si>
    <t>S1, S2</t>
  </si>
  <si>
    <t>• 3110.000; Termostat, +5..+60stC, 24VDC-230VAC - 2 kos</t>
  </si>
  <si>
    <t>• 2513.000; Predal za dokumentacijo, format A3 ležeč, širina=438mm</t>
  </si>
  <si>
    <t>• TS4336000; Nosilec kablov, za širino ohišja 1000mm</t>
  </si>
  <si>
    <t>• M63x1,5; Kabelska uvodnica M63x1,5 (fi=34-45) - 2 kos</t>
  </si>
  <si>
    <t>• M32x1,5; Kabelska uvodnica M32x1,5 (fi=11-21) - 8 kos</t>
  </si>
  <si>
    <t>• M16x1,5; Kabelska uvodnica M16x1,5 (fi=4,5-10) - 10 kos</t>
  </si>
  <si>
    <t>• M12x1,5; Kabelska uvodnica M12x1,5 (fi=3,5-7)</t>
  </si>
  <si>
    <t>• 2433.500; Montažni nosilec za montažo na steno - 1 kompl.</t>
  </si>
  <si>
    <t>Streha za zaščito pred dežjem, za ohišje tlorisnih dimenzij (ŠxG) 1000x300mm</t>
  </si>
  <si>
    <t>Q0</t>
  </si>
  <si>
    <t>Ločilno stikalo, 400A, 3p
N3-400</t>
  </si>
  <si>
    <t>Eaton</t>
  </si>
  <si>
    <t>F0.2</t>
  </si>
  <si>
    <t>Varovalčno ločilno stikalo, 160A, 3p, montaža na montažno ploščo, priključek M8
XNH00-A160</t>
  </si>
  <si>
    <t>F0.2, F1, F2, F3</t>
  </si>
  <si>
    <t>Talilni vložek 500V, velikost 00, 125A
NH-00/125</t>
  </si>
  <si>
    <t>Prenapetostni odvodnik, "B+C", 4p, komplet s pomožnim kontaktom
SPRT12-350/3+NPE-AX</t>
  </si>
  <si>
    <t>F0.1</t>
  </si>
  <si>
    <t>Varovalčno ločilno stikalo, 50A, 3p
VLCE14-3P</t>
  </si>
  <si>
    <t>F0.4</t>
  </si>
  <si>
    <t>Varovalčno ločilno stikalo, 50A, 1p
VLCE14-1P</t>
  </si>
  <si>
    <t>Talilni vložek C14/6A, GG
C14G6</t>
  </si>
  <si>
    <t>Talilni vložek C14/10A, GG
C14G10</t>
  </si>
  <si>
    <t>P1</t>
  </si>
  <si>
    <t>Kombinirani merilnik delovne in jalove energije z Ethernet komunikatorjem
ZMD405CT44xxx054 + CU-E22
trosistemski, za indirektno merjenje, 3x400/230V, 5A, cl. 0,5, z izmenljivim komunikatorjem (Ethernet)</t>
  </si>
  <si>
    <t>Landys &amp; Gyr</t>
  </si>
  <si>
    <t>T1.1, T1.2, T1.3</t>
  </si>
  <si>
    <t>Tokovni transformator, 400/5A
TC8  400/5A</t>
  </si>
  <si>
    <t>Circutor</t>
  </si>
  <si>
    <t>MSG</t>
  </si>
  <si>
    <t>Merilna spončna garnitura s pokrovom
WTL 6/1 BM KOM (ES W21)
6 x tokovne sponke, 8 x napetostne sponke, s tokovnimi mostiči, in merilnimi pušami in z zaščitnim pokrovom z možnostjo plombiranja.</t>
  </si>
  <si>
    <t>Weidmueller</t>
  </si>
  <si>
    <t>Nosilec L zbiralke, 3p, 630A
BBS-3/FL</t>
  </si>
  <si>
    <t>Nosilec PE in N zbiralke
BBS-2/FL</t>
  </si>
  <si>
    <t>L1, L2, L3, PEN, N, PE</t>
  </si>
  <si>
    <t>Zbiralka, Cu, 20x10mm, 500A, l=1500m
CU20X10</t>
  </si>
  <si>
    <t>Zaključna prirobnica
ES-BBS-3/FL</t>
  </si>
  <si>
    <t>Pokrov zbiralke 10mm, l=1m
BBC-FL10</t>
  </si>
  <si>
    <t>F1, F2, F3</t>
  </si>
  <si>
    <t>Varovalčno ločilno stikalo, 160A, 3p, montaža na zbiralke, priključek M8
XNH00-S160</t>
  </si>
  <si>
    <t>F11.1, F12.1, F13.1, F14.1, F15.1, F16.1, F17.1, F18.1</t>
  </si>
  <si>
    <t>Instalacijski odklopnik, C, 40A, 3p
PL7-C40/3</t>
  </si>
  <si>
    <t>F21</t>
  </si>
  <si>
    <t>Instalacijski odklopnik, C, 6A, 1p
PL7-C6/1</t>
  </si>
  <si>
    <t>F11.2, F12.2, F13.2, F14.2, F15.2, F16.2, F17.2, F18.2</t>
  </si>
  <si>
    <t>X1, X21</t>
  </si>
  <si>
    <t>Vtičnica za na letev 35mm, 1p+N+PE, 250VAC/16A
Z-SD230</t>
  </si>
  <si>
    <t>A21</t>
  </si>
  <si>
    <t>Mikrotik</t>
  </si>
  <si>
    <t>• Napajalnik
24V, 1,2A</t>
  </si>
  <si>
    <t>Podatkovni kabel
UTP/kat6
0,5m, komplet z RJ45 konektorji</t>
  </si>
  <si>
    <t>Brand-Rex</t>
  </si>
  <si>
    <t>Letev 35 mm</t>
  </si>
  <si>
    <t>m</t>
  </si>
  <si>
    <t>Instalacijski kanal
IKP 40x80</t>
  </si>
  <si>
    <t>Strojkoplast</t>
  </si>
  <si>
    <t>Instalacijski kanal
IKP 60x80</t>
  </si>
  <si>
    <t>Priključna sponka, za zbiralko 10mm, 4..35mm2
AKU35/10</t>
  </si>
  <si>
    <t>Vrstna sponka, 10mm2
WDU 10</t>
  </si>
  <si>
    <t>Napisna ploščica 100x40 z imenom NN sestava</t>
  </si>
  <si>
    <t>Drobni spojni in montažni material (vijaki, vložki, označbe, kabel čevlji, žice, ...)</t>
  </si>
  <si>
    <t>Izdelava sestava, testiranje in zagon</t>
  </si>
  <si>
    <t>Objekt ČP TOŠ, VODARNA, KV VODARNA</t>
  </si>
  <si>
    <t>Obstoječe komunikacijsko vozlišče v objektu VODARNA, ki se dogradi po popisu.
Dobava, vgradnja in priklop</t>
  </si>
  <si>
    <t>Priklop UTP kabla</t>
  </si>
  <si>
    <t>Inštalacije za izenačitve potencialov</t>
  </si>
  <si>
    <t>Dobava, vgradnja in priklop oz. izvedba !</t>
  </si>
  <si>
    <t>Vodnik 1x16mm2, ru/ze
H07V-K 1 x 16</t>
  </si>
  <si>
    <t>Vodnik 1x6mm2, ru/ze
H07V-K 1 x 6</t>
  </si>
  <si>
    <t>Razni drobni materjal (vijaki, objemke,...) za izdelavo izenačevalnih spojev</t>
  </si>
  <si>
    <t>Izdelava premostitev strojnih instalacij, izdelava spojev na kovinske mase</t>
  </si>
  <si>
    <t>ura</t>
  </si>
  <si>
    <t>Test neprekinjenosti vodnikov izenačitev potenciala</t>
  </si>
  <si>
    <t>Vodovni material</t>
  </si>
  <si>
    <t>Dobava in vgradnja (polaganje)</t>
  </si>
  <si>
    <t>Top Cable</t>
  </si>
  <si>
    <t>Kabel 5x10mm2, energetski, UV  odporen, fleksibilen
RV-K 5G10mm2</t>
  </si>
  <si>
    <t>Polaganje, obojestransko zaključevanje, priklop in označevanje NN energetskega kabla, preseka 4x95mm2</t>
  </si>
  <si>
    <t>Polaganje, obojestransko zaključevanje, priklop in označevanje NN energetskega kabla, preseka 5x10mm2</t>
  </si>
  <si>
    <t>Kabel univerzalnega ožičenja
S/FTP Cat.6</t>
  </si>
  <si>
    <t>Polaganje, obojestransko zaključevanje, priklop in označevanje podatkovnega kabla S/FTP Cat.6 komplet z RJ45 konektorji
S/FTP Cat.6</t>
  </si>
  <si>
    <t>Kabelska polica s pokrovom, kovinska, širina 300mm, hladno cinkana, perforirana, komplet s pritrdilnim in nosilnim priborom
PK300 s pokrovom</t>
  </si>
  <si>
    <t>Gradbeni material in dela</t>
  </si>
  <si>
    <t>Izdelava izvrtin v steni energetske kinete
2 x Ø 50mm (za PEV5, PEV6)</t>
  </si>
  <si>
    <t>Izdelava preboja v steni energetske kinete
ocenjene dimezije (ŠxV) 350x400mm</t>
  </si>
  <si>
    <t>Odvoz odvečnega materiala na deponijo oddaljeno do 20km, vključno s stroški deponiranja
ocenjeno</t>
  </si>
  <si>
    <t>m3</t>
  </si>
  <si>
    <t>Dobava in vgradnja parkirnega omejevalca
dimenzije (DxŠxV) 180x 15 x 10 cm</t>
  </si>
  <si>
    <t>Izdelava talne signalizacije - talni znak 5354, zelene barve RAL 6018 - za parkirno mesto, rezervirano za polnjenje električnih vozil
skladno s Pravilnikom o prometni signalizaciji in prometni opremi na cestah (Ur.l. RS 99/15, 46/17, 59/18 in 63/19)</t>
  </si>
  <si>
    <t>Izdelava talne signalizacije - talni znak 5611-2, zelene barve RAL 6018
skladno s Pravilnikom o prometni signalizaciji in prometni opremi na cestah (Ur.l. RS 99/15, 46/17, 59/18 in 63/19)</t>
  </si>
  <si>
    <t>Ostali material in dela</t>
  </si>
  <si>
    <t>Pripravljalna dela na objektu</t>
  </si>
  <si>
    <t>Označevanje opreme in kablov</t>
  </si>
  <si>
    <t>• merjenje impedance okvarne zanke za posamezne odcepe</t>
  </si>
  <si>
    <t>• merjenje izolacijske upornosti</t>
  </si>
  <si>
    <t>• test neprekinjenosti vodnikov za izenačitve potencialov</t>
  </si>
  <si>
    <t>• funkcionalni preizkus celotnega sistema</t>
  </si>
  <si>
    <t>Funkcionalni test, zagon sistema in izdelava zapisnikov</t>
  </si>
  <si>
    <t>Sprotno vrisovanje sprememb v PZI in predaja končne, urejene dokumentacije naročniku kot podloga za PID</t>
  </si>
  <si>
    <t>Izobraževanje uporabnikov in vzdrževalcev</t>
  </si>
  <si>
    <t>Poz.</t>
  </si>
  <si>
    <t>Količina</t>
  </si>
  <si>
    <t>Enota</t>
  </si>
  <si>
    <t>Cena na enoto
brez DDV</t>
  </si>
  <si>
    <t>Cena skupaj
brez DDV</t>
  </si>
  <si>
    <t>SKUPAJ brez nepredvidenih del in materiala</t>
  </si>
  <si>
    <t>Nepredvidena dela in material, 
ki se obračunajo po dejanski porabi in predhodni odobritvi nadzora</t>
  </si>
  <si>
    <t>%</t>
  </si>
  <si>
    <t>SKUPAJ PONUDBENA VREDNOST</t>
  </si>
  <si>
    <t>Električna poz.
{Tehnološka poz.}</t>
  </si>
  <si>
    <t>Nov nadgradni sestav, dimenzij 1000x1200x300mm (ŠxVxG), naznačena napetost 400V, 50Hz, naznačen tok 320A, zdržni tok kratkega stika 25kA, IP55, oblika notranje ločitve 1, dovod in odvodi SPODAJ, z dvokrilnimi vrati, opremljen po specifikaciji, ožičen in preskušen.
Izvedba skladno z SIST EN 61439-1 in SIST EN 61439-2.
Dobava, vgradnja in priklop</t>
  </si>
  <si>
    <t>Izdelava izvrtin v stropu energetske kinete
2 x Ø 150mm (za +R/PEV1)
4 x Ø 50mm (za PEV1, PEV2, PEV3, PEV4)</t>
  </si>
  <si>
    <t>Vodotesno tesnjenje izvrtin
2 x Ø 150mm
6 x Ø 50mm</t>
  </si>
  <si>
    <t>Izdelava skupnega temelja za dva nosilna stebrička PEV
- ročni izkop gradbene jame za temelj, dimenzij min. (ŠxDxG)  1,0 x 1,8 x 0,4m
- izdelava posteljice
- izdelava AB temelja minimalnih dimenzij (ŠxDxG) 0,4 x 1,2 x 0,15m, z uvlekom cevi Stigmaflex 2 x Ø 50mm in valjanca v temelj
- zasipanje temelja
- ureditev trate</t>
  </si>
  <si>
    <t>1.1</t>
  </si>
  <si>
    <t>1.1.1</t>
  </si>
  <si>
    <t>1.1.2</t>
  </si>
  <si>
    <t>1.1.3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</si>
  <si>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</si>
  <si>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</si>
  <si>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</si>
  <si>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</si>
  <si>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</si>
  <si>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</si>
  <si>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</si>
  <si>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</si>
  <si>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</si>
  <si>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</si>
  <si>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</si>
  <si>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</si>
  <si>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</si>
  <si>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</si>
  <si>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</si>
  <si>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</si>
  <si>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</si>
  <si>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</si>
  <si>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</si>
  <si>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</si>
  <si>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</si>
  <si>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</si>
  <si>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</si>
  <si>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</si>
  <si>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</si>
  <si>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</si>
  <si>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</si>
  <si>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</si>
  <si>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</si>
  <si>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</si>
  <si>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1.2.30</t>
  </si>
  <si>
    <t>1.2.31</t>
  </si>
  <si>
    <t>1.2.32</t>
  </si>
  <si>
    <t>1.2.33</t>
  </si>
  <si>
    <t>1.3</t>
  </si>
  <si>
    <t>1.3.1</t>
  </si>
  <si>
    <t>1.3.2</t>
  </si>
  <si>
    <t>1.4</t>
  </si>
  <si>
    <t>1.4.1</t>
  </si>
  <si>
    <t>1.4.2</t>
  </si>
  <si>
    <t>1.4.3</t>
  </si>
  <si>
    <t>1.4.4</t>
  </si>
  <si>
    <t>1.4.5</t>
  </si>
  <si>
    <t>1.5</t>
  </si>
  <si>
    <t>1.5.1</t>
  </si>
  <si>
    <t>1.5.2</t>
  </si>
  <si>
    <t>1.5.3</t>
  </si>
  <si>
    <t>1.5.4</t>
  </si>
  <si>
    <t>1.5.5</t>
  </si>
  <si>
    <t>1.5.6</t>
  </si>
  <si>
    <t>1.5.7</t>
  </si>
  <si>
    <t>1.6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</si>
  <si>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</si>
  <si>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</si>
  <si>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</si>
  <si>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</si>
  <si>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</si>
  <si>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</si>
  <si>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</si>
  <si>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</si>
  <si>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</si>
  <si>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</si>
  <si>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</si>
  <si>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</si>
  <si>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1.7</t>
  </si>
  <si>
    <t>1.7.1</t>
  </si>
  <si>
    <t>1.7.2</t>
  </si>
  <si>
    <t>1.7.3</t>
  </si>
  <si>
    <t>1.7.4</t>
  </si>
  <si>
    <t>1.7.5</t>
  </si>
  <si>
    <t>1.7.6</t>
  </si>
  <si>
    <t xml:space="preserve">Ohišje, INOX (1.4301), nadgradno, (ŠxVxG)1000x1200x300mm, IP66, komplet z montažno ploščo
1019.500
Komplet z: </t>
  </si>
  <si>
    <t xml:space="preserve">Komunikacijsko stikalo
CSS326-24G-2S+RM
24 x 10/100/1000 RJ45 port, 2 x 100/1000 SFP port, dimenzije 443 x 144 x 44 mm, komplet s kotniki za vgradnjo
Komplet z: </t>
  </si>
  <si>
    <t xml:space="preserve">Izvedba meritev in funkcionalnega pregleda elektroinstalacij z izdelavo zapisnikov in poročil za celoten sistem v sestavi:
Komplet z: </t>
  </si>
  <si>
    <t>OPOMBA: Vse količine so ocenjene. Ponudnik izdela ponudbo na osnovi tega popisa in ogleda terena.</t>
  </si>
  <si>
    <r>
      <t xml:space="preserve">Dobava in postavitev prometnega znaka za parkirišče polnilnice električnih avtomobilov
</t>
    </r>
    <r>
      <rPr>
        <b/>
        <sz val="9"/>
        <color theme="1"/>
        <rFont val="Arial"/>
        <family val="2"/>
        <charset val="238"/>
      </rPr>
      <t>OPOMBA: Pred naročilom znakov, se vsebine napisov obvezno uskladi z naročnikom !</t>
    </r>
    <r>
      <rPr>
        <sz val="9"/>
        <color theme="1"/>
        <rFont val="Arial"/>
        <family val="2"/>
        <charset val="238"/>
      </rPr>
      <t xml:space="preserve">
1 x znak 3118 skladno s Pravilnikom o prometni signalizaciji in prometni opremi na cestah (Ur.l. RS 99/15, 46/17, 59/18 in 63/19).
Komplet z ustreznim kandelabrom in temeljem.</t>
    </r>
  </si>
  <si>
    <r>
      <t xml:space="preserve">Diferenčno zaščitno stikalo, 40A/30mA, 4p, občutljivo na AC in DC pulze, tip A ali tip B
</t>
    </r>
    <r>
      <rPr>
        <b/>
        <sz val="9"/>
        <color theme="1"/>
        <rFont val="Arial"/>
        <family val="2"/>
        <charset val="238"/>
      </rPr>
      <t>OPOMBA: Ta oprema je opcijska - naroči in vgradi se le v primeru če izbrane polnilnice električnih vozil ne bodo opremljene z RCD 30mA tip B ali s kombinacijo RCD 30mA tip A + RDC-DD 6mA !</t>
    </r>
    <r>
      <rPr>
        <sz val="9"/>
        <color theme="1"/>
        <rFont val="Arial"/>
        <family val="2"/>
        <charset val="238"/>
      </rPr>
      <t xml:space="preserve">
Če je PEV opremljena z FID tip A + RDC-DD 6mA ni potrebe po dodatni diferenčni zaščiti.
Če je PEV opremljena le z RDC-DD 6mA se v R/PEV1 vgradi PF7-40/4/003-A.
Če PEV ni opremljena z FID tip A + RDC-DD 6mA se v R/PEV1 vgradi FRCdM-40/4/003-G/B.</t>
    </r>
  </si>
  <si>
    <t>^^na vrh</t>
  </si>
  <si>
    <t>Izdelava cevne kabelske kanalizacije 2 x Ø50mm od energetske kinete do PEV5 in PEV6, v dolžini 5m (ocenjeno)
- ročni izkop jarka dimenzij (ŠxGxD) 0,4 x 0,7 x 9m
- izdelava peščene blazinice
- položitev cevi Stigmaflex 2 x Ø 50mm
- izvedba vodotesnih stikov med cevmi in betonom v kabelskem jašku
- zasipanje s preskom, debeline vsaj 10cm
- utrjevanje terena
- položitev ozemljitvenega traku Rf 30×3,5mm, komplet s spojnim materialom, 10m, priklop na obstoječe ozemljilo v kabelski kineti
- položitev opozorilnega traku
- zasip z nabijanjem
- ureditev zelenice</t>
  </si>
  <si>
    <t>Pritrditev PEV na AB stropno ploščo energetske kinete, komplet z montažnim materialom</t>
  </si>
  <si>
    <t>Kabel je že na lokaciji naročnika.</t>
  </si>
  <si>
    <t>Kabel 4x95mm2, energetski, UV  odporen, fleksibilen
RV-K 4x95mm2- (SAMO POLAGANJE, BREZ DOBAVE)</t>
  </si>
  <si>
    <t>SAMO za POLAGANJE!!!</t>
  </si>
  <si>
    <t>potrebna uskladitev z drugim projektom (ureditev dvorišča)</t>
  </si>
  <si>
    <t>1.2.34</t>
  </si>
  <si>
    <t>Polnilnice za električna vozila (PEV)</t>
  </si>
  <si>
    <t>Podporne IT storitve - predpripravna dela na programskih kartičnih vmesnikih za posamezno električno polnilnico</t>
  </si>
  <si>
    <t>1.2.35</t>
  </si>
  <si>
    <t>Polnilnice za električna vozila</t>
  </si>
  <si>
    <r>
      <t xml:space="preserve">JPE-SPV-455/23 - Ponudbeni predračun - </t>
    </r>
    <r>
      <rPr>
        <b/>
        <i/>
        <sz val="14"/>
        <rFont val="Tahoma"/>
        <family val="2"/>
        <charset val="238"/>
      </rPr>
      <t xml:space="preserve">Priloga 2 </t>
    </r>
  </si>
  <si>
    <t>Zaporedna št.</t>
  </si>
  <si>
    <t>Lokacija</t>
  </si>
  <si>
    <t>Rekapitulacija v EUR brez DDV</t>
  </si>
  <si>
    <t xml:space="preserve">1. </t>
  </si>
  <si>
    <t>I-Verovškova ulica 62 -JPE</t>
  </si>
  <si>
    <t xml:space="preserve">2. </t>
  </si>
  <si>
    <t>II-Toplarniška ulica 19 - TETOL</t>
  </si>
  <si>
    <t xml:space="preserve">                              Rekapitulacija (skupaj-VSE) v EUR brez DDV:</t>
  </si>
  <si>
    <t>Vse cene morajo biti podane v EUR ter vsebovati vse stroške, popuste in dajatve, ki so povezani s ponujenimi posli.                                                                            V cenah na enoto mere ni upoštevan davek na dodano vrednost (DDV). DDV obračuna izvajalec v skladu z vsakokratno veljavno zakonodajo.</t>
  </si>
  <si>
    <t>V/Na __________________, dne ____________</t>
  </si>
  <si>
    <t>Veljavnost ponudbe: ________________________________</t>
  </si>
  <si>
    <t>_________________________</t>
  </si>
  <si>
    <t>(naziv ponudnika)</t>
  </si>
  <si>
    <t>Žig ponudnika:</t>
  </si>
  <si>
    <t>(ime in priimek ter podpis odgovorne osebe)</t>
  </si>
  <si>
    <t>NN sestav +3BHA01-POLJE6</t>
  </si>
  <si>
    <t>Obstoječ NN sestav v objektu GPO, 6,3kV stikališče, ki se dogradi po popisu.
Dobava, vgradnja in priklop</t>
  </si>
  <si>
    <t>Priklop kabla 2 x NYY-J 4x120mm2</t>
  </si>
  <si>
    <t>SFP modul
S+RJ10</t>
  </si>
  <si>
    <t>MikroTik</t>
  </si>
  <si>
    <t>A22</t>
  </si>
  <si>
    <t>Optični delilnik, stenski, kovinski, 12 x LC spojnik
ODSP-12/12LC-207
12 portni, 12 vgrajeni LC spojniki</t>
  </si>
  <si>
    <t>Fibernet</t>
  </si>
  <si>
    <t>W F01</t>
  </si>
  <si>
    <t>Priključni kabel LC-LC, MM, 50/125µm, dvojno vlakno, 1m
PK-50/LC-LC/1D</t>
  </si>
  <si>
    <t>1.2.36</t>
  </si>
  <si>
    <t>1.2.37</t>
  </si>
  <si>
    <t>1.2.38</t>
  </si>
  <si>
    <t>Objekt GPO, prostor TEIS, kota 8, KV</t>
  </si>
  <si>
    <t>Obstoječe komunikacijsko vozlišče v objektu GPO, v prostoru TEIS, ki se dogradi po popisu.
Dobava, vgradnja in priklop</t>
  </si>
  <si>
    <t>1.3.3</t>
  </si>
  <si>
    <t>Kabel 4x95mm2, energetski, UV  odporen, fleksibilen
RV-K 4x95mm2</t>
  </si>
  <si>
    <t>Optični kabel, 12 vlaken, 50/125µm, 8,5mm, plašč: PE, črn
12-12G50/W(ZNG)Y-G85</t>
  </si>
  <si>
    <t>Huber+Suhner</t>
  </si>
  <si>
    <t xml:space="preserve">Obojestranska priprava optičnega kabla za zaključevanje (12 vlaken)
Komplet z: </t>
  </si>
  <si>
    <t>• Varjenje optičnih vlaken - 24 kos</t>
  </si>
  <si>
    <t>• Meritev z OTDR - 24 kos</t>
  </si>
  <si>
    <t>Polaganje optičnega kabla po ceveh in kabelskih policah, v skupni dolžini 250m</t>
  </si>
  <si>
    <t>1.5.8</t>
  </si>
  <si>
    <t>1.5.9</t>
  </si>
  <si>
    <t>1.5.10</t>
  </si>
  <si>
    <t>Kabelska polica s pokrovom, INOX, širina 100mm, perforirana, komplet s pritrdilnim in nosilnim priborom za montažo na AB steno
PK100 s pokrovom, Rf</t>
  </si>
  <si>
    <t>1.5.11</t>
  </si>
  <si>
    <t>Kabelska polica s pokrovom, kovinska, širina 400mm, hladno cinkana, perforirana, komplet s pritrdilnim in nosilnim priborom
PK400 s pokrovom</t>
  </si>
  <si>
    <t>1.5.12</t>
  </si>
  <si>
    <t>Kabelska polica s pokrovom, INOX, širina 400mm, perforirana, komplet s pritrdilnim in nosilnim priborom za montažo na AB steno
PK400 s pokrovom, Rf</t>
  </si>
  <si>
    <t>Izdelava izvrtin v steni kabelskega jaška
9 x Ø 110mm (KJ1)
5 x Ø 110mm (KJ2)
6 x Ø 50mm (KJ2)</t>
  </si>
  <si>
    <t>Izdelava izvrtin v steni energetske kinete
9 x Ø 110mm</t>
  </si>
  <si>
    <t>Izdelava izvrtin v AB zidu
2 x Ø 50mm, za PEV1 in PEV2</t>
  </si>
  <si>
    <t>Izdelava izvrtin v steni med energetsko kineto in 6,3kV kabelskim prostorom
2 x Ø 110mm</t>
  </si>
  <si>
    <t>Izdelava cevne kabelske kanalizacije 9 x Ø 110mm od kabelskega jaška KJ1 do energetske kinete v dolžini 20m (ocenjeno)
- rezanje asfalta, ocenjeno 12m2
- izkop jarka dimenzij (ŠxGxD) ocenjeno 0,8 x 0,8 x 20m
- izdelava peščene blazinice
- položitev cevi Stigmaflex 9 x Ø 110mm
- izvedba vodotesnih stikov med cevmi in betonom v kabelskem jašku in v obstoječi energetski kineti
- betoniranje cevi,
- utrjevanje terena
- položitev ozemljitvenega traku Rf 30×3,5mm, komplet s spojnim materialom, ocenjeno 25m, priklop na obstoječa ozemljila v kabelskem jašku in energetski kineti
- položitev opozorilnega traku
- zasip z nabijanjem
- ureditev zelenice
- polaganje asfalta, ocenjeno 12m2</t>
  </si>
  <si>
    <t>Izdelava cevne kabelske kanalizacije 5 x Ø 110mm od kabelskega jaška KJ2 do AB zidu, v dolžini 2m (ocenjeno)
- ročni izkop jarka dimenzij (ŠxGxD) 0,5 x 0,8 x 2m
- izdelava peščene blazinice
- položitev cevi Stigmaflex 5 x Ø 110mm
- izvedba vodotesnih stikov med cevmi in betonom v kabelskem jašku
- betoniranje cevi,
- utrjevanje terena
- položitev ozemljitvenega traku Rf 30×3,5mm, komplet s spojnim materialom, ocenjeno 5m, priklop na obstoječe ozemljilo v kabelskem jašku
- položitev opozorilnega traku
- zasip z nabijanjem
- ureditev zelenice</t>
  </si>
  <si>
    <t>Izdelava cevne kabelske kanalizacije 2 x Ø50mm od kabelskega jaška KJ2 do PEV3 in PEV4, v dolžini 4m (ocenjeno)
- ročni izkop jarka dimenzij (ŠxGxD) ocenjeno 0,4 x 0,7 x 4m
- izdelava peščene blazinice
- položitev cevi Stigmaflex 2 x Ø 50mm
- izvedba vodotesnih stikov med cevmi in betonom v kabelskem jašku
- zasipanje cevi s peskom, debeline vsaj 10 cm
- utrjevanje terena
- položitev ozemljitvenega traku Rf 30×3,5mm, komplet s spojnim materialom, 5m, priklop na obstoječe ozemljilo v kabelskem jašku
- položitev opozorilnega traku
- zasip z nabijanjem
- ureditev zelenice</t>
  </si>
  <si>
    <t>Izdelava cevne kabelske kanalizacije 2 x Ø50mm od kabelskega jaška KJ2 do PEV5 in PEV6, v dolžini 9m (ocenjeno)
- ročni izkop jarka dimenzij (ŠxGxD) ocenjeno 0,4 x 0,7 x 9m
- izdelava peščene blazinice
- položitev cevi Stigmaflex 2 x Ø 50mm
- izvedba vodotesnih stikov med cevmi in betonom v kabelskem jašku
- zasipanje cevi s peskom, debeline vsaj 10 cm
- utrjevanje terena
- položitev ozemljitvenega traku Rf 30×3,5mm, komplet s spojnim materialom, 10m, priklop na obstoječe ozemljilo v kabelskem jašku
- položitev opozorilnega traku
- zasip z nabijanjem
- ureditev zelenice</t>
  </si>
  <si>
    <t>Izdelava cevne kabelske kanalizacije 2 x Ø50mm od kabelskega jaška KJ2 do PEV7 in PEV8, v dolžini 14m (ocenjeno)
- ročni izkop jarka dimenzij (ŠxGxD) ocenjeno 0,4 x 0,7 x 14m
- izdelava peščene blazinice
- položitev cevi Stigmaflex 2 x Ø 50mm
- izvedba vodotesnih stikov med cevmi in betonom v kabelskem jašku
- zasipanje cevi s peskom, debeline vsaj 10 cm
- utrjevanje terena
- položitev ozemljitvenega traku Rf 30×3,5mm, komplet s spojnim materialom, 10m, priklop na obstoječe ozemljilo v kabelskem jašku
- položitev opozorilnega traku
- zasip z nabijanjem
- ureditev zelenice</t>
  </si>
  <si>
    <t>Izdelava skupnega temelja za dva nosilna stebrička PEV
- ročni izkop gradbene jame za temelj, dimenzij min. (ŠxDxG)  1,0 x 1,8 x 0,4m
- izdelava posteljice
- izdelava AB temelja minimalnih dimenzij (ŠxDxG) 0,4 x 1,2 x 0,15m, z uvlekom cevi Stigmaflex 3 x Ø 50mm in valjanca v temelj
- zasipanje temelja
- ureditev trate</t>
  </si>
  <si>
    <t>1.6.13</t>
  </si>
  <si>
    <t>1.6.14</t>
  </si>
  <si>
    <t>1.6.15</t>
  </si>
  <si>
    <t xml:space="preserve">Polnilnice za električna vozila </t>
  </si>
  <si>
    <t>JPE-SPV-455/23 - Ponudbeni predračun - Priloga 2b</t>
  </si>
  <si>
    <t xml:space="preserve">Objekt: TETOL-Vgradnja polnilnic električnih vozil </t>
  </si>
  <si>
    <t>(Lokacija Toplarniška ulica 19 - parkirišče enote TETOL)</t>
  </si>
  <si>
    <r>
      <t xml:space="preserve">JPE-SPV-455/23 - Ponudbeni predračun - </t>
    </r>
    <r>
      <rPr>
        <b/>
        <i/>
        <sz val="14"/>
        <rFont val="Tahoma"/>
        <family val="2"/>
        <charset val="238"/>
      </rPr>
      <t xml:space="preserve">Priloga 2a </t>
    </r>
  </si>
  <si>
    <t>Objekt: TOŠ-Vgradnja polnilnic električnih vozil</t>
  </si>
  <si>
    <t>(Lokacija - parkirišče Verovškova ulica 62)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</si>
</sst>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scheme val="minor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0"/>
      <name val="Arial"/>
      <family val="2"/>
      <charset val="238"/>
    </font>
    <font>
      <b/>
      <sz val="16"/>
      <color theme="1"/>
      <name val="Arial"/>
      <family val="2"/>
      <charset val="238"/>
    </font>
    <font>
      <sz val="24"/>
      <color theme="1"/>
      <name val="Arial"/>
      <family val="2"/>
      <charset val="238"/>
    </font>
    <font>
      <sz val="11"/>
      <color theme="10"/>
      <name val="Calibri"/>
      <family val="2"/>
      <scheme val="minor"/>
    </font>
    <font>
      <sz val="8"/>
      <color rgb="FF5F5F5F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color theme="1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b/>
      <sz val="14"/>
      <color theme="1"/>
      <name val="Tahoma"/>
      <family val="2"/>
      <charset val="238"/>
    </font>
    <font>
      <b/>
      <sz val="14"/>
      <name val="Tahoma"/>
      <family val="2"/>
      <charset val="238"/>
    </font>
    <font>
      <b/>
      <i/>
      <sz val="14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Tahoma"/>
      <family val="2"/>
      <charset val="238"/>
    </font>
    <font>
      <sz val="10"/>
      <name val="Arial CE"/>
      <charset val="238"/>
    </font>
    <font>
      <sz val="1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1" fillId="0" borderId="0"/>
    <xf numFmtId="0" fontId="19" fillId="0" borderId="0"/>
    <xf numFmtId="0" fontId="25" fillId="0" borderId="0"/>
  </cellStyleXfs>
  <cellXfs count="144">
    <xf numFmtId="0" fontId="0" fillId="0" borderId="0" xfId="0"/>
    <xf numFmtId="4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right" vertical="top" wrapText="1"/>
    </xf>
    <xf numFmtId="49" fontId="11" fillId="0" borderId="0" xfId="1" applyNumberFormat="1" applyFont="1" applyAlignment="1">
      <alignment horizontal="left" vertical="top" wrapText="1"/>
    </xf>
    <xf numFmtId="49" fontId="8" fillId="2" borderId="0" xfId="0" applyNumberFormat="1" applyFont="1" applyFill="1" applyAlignment="1">
      <alignment horizontal="left" vertical="top" wrapText="1"/>
    </xf>
    <xf numFmtId="0" fontId="8" fillId="2" borderId="0" xfId="0" applyNumberFormat="1" applyFont="1" applyFill="1" applyAlignment="1">
      <alignment horizontal="left" vertical="top" wrapText="1"/>
    </xf>
    <xf numFmtId="0" fontId="8" fillId="2" borderId="0" xfId="0" applyNumberFormat="1" applyFont="1" applyFill="1" applyAlignment="1">
      <alignment horizontal="right" vertical="top" wrapText="1"/>
    </xf>
    <xf numFmtId="4" fontId="8" fillId="2" borderId="0" xfId="0" applyNumberFormat="1" applyFont="1" applyFill="1" applyAlignment="1">
      <alignment horizontal="right" vertical="top" wrapText="1"/>
    </xf>
    <xf numFmtId="49" fontId="9" fillId="0" borderId="1" xfId="1" applyNumberFormat="1" applyFont="1" applyBorder="1" applyAlignment="1">
      <alignment horizontal="left" vertical="top" wrapText="1"/>
    </xf>
    <xf numFmtId="0" fontId="10" fillId="0" borderId="2" xfId="0" applyNumberFormat="1" applyFont="1" applyBorder="1" applyAlignment="1">
      <alignment horizontal="right" wrapText="1"/>
    </xf>
    <xf numFmtId="49" fontId="10" fillId="0" borderId="2" xfId="0" applyNumberFormat="1" applyFont="1" applyBorder="1" applyAlignment="1">
      <alignment horizontal="left" wrapText="1"/>
    </xf>
    <xf numFmtId="4" fontId="10" fillId="0" borderId="3" xfId="0" applyNumberFormat="1" applyFont="1" applyBorder="1" applyAlignment="1">
      <alignment horizontal="right" wrapText="1"/>
    </xf>
    <xf numFmtId="49" fontId="11" fillId="0" borderId="4" xfId="1" applyNumberFormat="1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horizontal="right" wrapText="1"/>
    </xf>
    <xf numFmtId="0" fontId="7" fillId="0" borderId="4" xfId="0" applyNumberFormat="1" applyFont="1" applyBorder="1" applyAlignment="1">
      <alignment horizontal="left" wrapText="1"/>
    </xf>
    <xf numFmtId="4" fontId="7" fillId="0" borderId="4" xfId="0" applyNumberFormat="1" applyFont="1" applyBorder="1" applyAlignment="1">
      <alignment horizontal="right" wrapText="1"/>
    </xf>
    <xf numFmtId="49" fontId="11" fillId="0" borderId="5" xfId="1" applyNumberFormat="1" applyFont="1" applyBorder="1" applyAlignment="1">
      <alignment horizontal="left" vertical="top" wrapText="1"/>
    </xf>
    <xf numFmtId="0" fontId="7" fillId="0" borderId="5" xfId="0" applyNumberFormat="1" applyFont="1" applyBorder="1" applyAlignment="1">
      <alignment horizontal="right" wrapText="1"/>
    </xf>
    <xf numFmtId="0" fontId="7" fillId="0" borderId="5" xfId="0" applyNumberFormat="1" applyFont="1" applyBorder="1" applyAlignment="1">
      <alignment horizontal="left" wrapText="1"/>
    </xf>
    <xf numFmtId="4" fontId="7" fillId="0" borderId="5" xfId="0" applyNumberFormat="1" applyFont="1" applyBorder="1" applyAlignment="1">
      <alignment horizontal="right" wrapText="1"/>
    </xf>
    <xf numFmtId="0" fontId="7" fillId="0" borderId="0" xfId="0" applyNumberFormat="1" applyFont="1" applyAlignment="1">
      <alignment horizontal="right" wrapText="1"/>
    </xf>
    <xf numFmtId="0" fontId="7" fillId="0" borderId="0" xfId="0" applyNumberFormat="1" applyFont="1" applyAlignment="1">
      <alignment horizontal="left" wrapText="1"/>
    </xf>
    <xf numFmtId="4" fontId="7" fillId="0" borderId="0" xfId="0" applyNumberFormat="1" applyFont="1" applyAlignment="1">
      <alignment horizontal="right" wrapText="1"/>
    </xf>
    <xf numFmtId="49" fontId="12" fillId="0" borderId="6" xfId="0" applyNumberFormat="1" applyFont="1" applyBorder="1" applyAlignment="1">
      <alignment horizontal="left" vertical="center" wrapText="1"/>
    </xf>
    <xf numFmtId="0" fontId="10" fillId="0" borderId="6" xfId="0" applyNumberFormat="1" applyFont="1" applyBorder="1" applyAlignment="1">
      <alignment horizontal="left" vertical="center" wrapText="1"/>
    </xf>
    <xf numFmtId="0" fontId="10" fillId="0" borderId="6" xfId="0" applyNumberFormat="1" applyFont="1" applyBorder="1" applyAlignment="1">
      <alignment horizontal="right" vertical="center" wrapText="1"/>
    </xf>
    <xf numFmtId="4" fontId="10" fillId="0" borderId="6" xfId="0" applyNumberFormat="1" applyFont="1" applyBorder="1" applyAlignment="1">
      <alignment horizontal="right" vertical="center" wrapText="1"/>
    </xf>
    <xf numFmtId="49" fontId="13" fillId="0" borderId="7" xfId="0" applyNumberFormat="1" applyFont="1" applyBorder="1" applyAlignment="1">
      <alignment horizontal="left" vertical="center" wrapText="1"/>
    </xf>
    <xf numFmtId="0" fontId="6" fillId="0" borderId="7" xfId="0" applyNumberFormat="1" applyFont="1" applyBorder="1" applyAlignment="1">
      <alignment horizontal="left" vertical="center" wrapText="1"/>
    </xf>
    <xf numFmtId="0" fontId="6" fillId="0" borderId="7" xfId="0" applyNumberFormat="1" applyFont="1" applyBorder="1" applyAlignment="1">
      <alignment horizontal="right" vertical="center" wrapText="1"/>
    </xf>
    <xf numFmtId="4" fontId="6" fillId="0" borderId="7" xfId="0" applyNumberFormat="1" applyFont="1" applyBorder="1" applyAlignment="1">
      <alignment horizontal="right" vertical="center" wrapText="1"/>
    </xf>
    <xf numFmtId="49" fontId="10" fillId="0" borderId="1" xfId="0" applyNumberFormat="1" applyFont="1" applyBorder="1" applyAlignment="1">
      <alignment horizontal="left" vertical="top" wrapText="1"/>
    </xf>
    <xf numFmtId="49" fontId="7" fillId="0" borderId="8" xfId="0" applyNumberFormat="1" applyFont="1" applyBorder="1" applyAlignment="1">
      <alignment horizontal="left" vertical="top" wrapText="1"/>
    </xf>
    <xf numFmtId="0" fontId="7" fillId="0" borderId="8" xfId="0" applyNumberFormat="1" applyFont="1" applyBorder="1" applyAlignment="1">
      <alignment horizontal="right" wrapText="1"/>
    </xf>
    <xf numFmtId="49" fontId="7" fillId="0" borderId="8" xfId="0" applyNumberFormat="1" applyFont="1" applyBorder="1" applyAlignment="1">
      <alignment horizontal="left" wrapText="1"/>
    </xf>
    <xf numFmtId="4" fontId="7" fillId="0" borderId="8" xfId="0" applyNumberFormat="1" applyFont="1" applyBorder="1" applyAlignment="1">
      <alignment horizontal="right" wrapText="1"/>
    </xf>
    <xf numFmtId="49" fontId="2" fillId="0" borderId="9" xfId="0" applyNumberFormat="1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right" vertical="top" wrapText="1"/>
    </xf>
    <xf numFmtId="4" fontId="2" fillId="3" borderId="9" xfId="0" applyNumberFormat="1" applyFont="1" applyFill="1" applyBorder="1" applyAlignment="1" applyProtection="1">
      <alignment horizontal="right" vertical="top" wrapText="1"/>
      <protection locked="0"/>
    </xf>
    <xf numFmtId="4" fontId="2" fillId="0" borderId="9" xfId="0" applyNumberFormat="1" applyFont="1" applyBorder="1" applyAlignment="1">
      <alignment horizontal="right" vertical="top" wrapText="1"/>
    </xf>
    <xf numFmtId="49" fontId="2" fillId="0" borderId="10" xfId="0" applyNumberFormat="1" applyFont="1" applyBorder="1" applyAlignment="1">
      <alignment horizontal="left" vertical="top" wrapText="1"/>
    </xf>
    <xf numFmtId="0" fontId="2" fillId="0" borderId="10" xfId="0" applyNumberFormat="1" applyFont="1" applyBorder="1" applyAlignment="1">
      <alignment horizontal="left" vertical="top" wrapText="1"/>
    </xf>
    <xf numFmtId="0" fontId="2" fillId="0" borderId="10" xfId="0" applyNumberFormat="1" applyFont="1" applyBorder="1" applyAlignment="1">
      <alignment horizontal="right" vertical="top" wrapText="1"/>
    </xf>
    <xf numFmtId="4" fontId="2" fillId="3" borderId="10" xfId="0" applyNumberFormat="1" applyFont="1" applyFill="1" applyBorder="1" applyAlignment="1" applyProtection="1">
      <alignment horizontal="right" vertical="top" wrapText="1"/>
      <protection locked="0"/>
    </xf>
    <xf numFmtId="4" fontId="2" fillId="0" borderId="10" xfId="0" applyNumberFormat="1" applyFont="1" applyBorder="1" applyAlignment="1">
      <alignment horizontal="right" vertical="top" wrapText="1"/>
    </xf>
    <xf numFmtId="49" fontId="2" fillId="0" borderId="11" xfId="0" applyNumberFormat="1" applyFont="1" applyBorder="1" applyAlignment="1">
      <alignment horizontal="left" vertical="top" wrapText="1"/>
    </xf>
    <xf numFmtId="49" fontId="3" fillId="0" borderId="11" xfId="0" applyNumberFormat="1" applyFont="1" applyBorder="1" applyAlignment="1">
      <alignment horizontal="left" vertical="top" wrapText="1"/>
    </xf>
    <xf numFmtId="0" fontId="3" fillId="0" borderId="11" xfId="0" applyNumberFormat="1" applyFont="1" applyBorder="1" applyAlignment="1">
      <alignment horizontal="left" vertical="top" wrapText="1"/>
    </xf>
    <xf numFmtId="0" fontId="2" fillId="0" borderId="11" xfId="0" applyNumberFormat="1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horizontal="right" vertical="top" wrapText="1"/>
    </xf>
    <xf numFmtId="49" fontId="2" fillId="0" borderId="12" xfId="0" applyNumberFormat="1" applyFont="1" applyBorder="1" applyAlignment="1">
      <alignment horizontal="left" vertical="top" wrapText="1"/>
    </xf>
    <xf numFmtId="49" fontId="3" fillId="0" borderId="12" xfId="0" applyNumberFormat="1" applyFont="1" applyBorder="1" applyAlignment="1">
      <alignment horizontal="left" vertical="top" wrapText="1"/>
    </xf>
    <xf numFmtId="0" fontId="3" fillId="0" borderId="12" xfId="0" applyNumberFormat="1" applyFont="1" applyBorder="1" applyAlignment="1">
      <alignment horizontal="left" vertical="top" wrapText="1"/>
    </xf>
    <xf numFmtId="0" fontId="2" fillId="0" borderId="12" xfId="0" applyNumberFormat="1" applyFont="1" applyBorder="1" applyAlignment="1">
      <alignment horizontal="right" vertical="top" wrapText="1"/>
    </xf>
    <xf numFmtId="4" fontId="2" fillId="0" borderId="12" xfId="0" applyNumberFormat="1" applyFont="1" applyBorder="1" applyAlignment="1">
      <alignment horizontal="right" vertical="top" wrapText="1"/>
    </xf>
    <xf numFmtId="0" fontId="2" fillId="0" borderId="11" xfId="0" applyNumberFormat="1" applyFont="1" applyBorder="1" applyAlignment="1">
      <alignment horizontal="left" vertical="top" wrapText="1" indent="1"/>
    </xf>
    <xf numFmtId="0" fontId="2" fillId="0" borderId="12" xfId="0" applyNumberFormat="1" applyFont="1" applyBorder="1" applyAlignment="1">
      <alignment horizontal="left" vertical="top" wrapText="1" indent="1"/>
    </xf>
    <xf numFmtId="0" fontId="14" fillId="0" borderId="0" xfId="1" applyNumberFormat="1" applyFont="1" applyAlignment="1">
      <alignment horizontal="center" vertical="top" wrapText="1"/>
    </xf>
    <xf numFmtId="0" fontId="15" fillId="0" borderId="0" xfId="0" applyNumberFormat="1" applyFont="1" applyAlignment="1">
      <alignment horizontal="center" wrapText="1"/>
    </xf>
    <xf numFmtId="0" fontId="16" fillId="0" borderId="9" xfId="0" applyNumberFormat="1" applyFont="1" applyBorder="1" applyAlignment="1">
      <alignment horizontal="left" vertical="top" wrapText="1"/>
    </xf>
    <xf numFmtId="4" fontId="16" fillId="0" borderId="9" xfId="0" applyNumberFormat="1" applyFont="1" applyBorder="1" applyAlignment="1">
      <alignment horizontal="right" vertical="top" wrapText="1"/>
    </xf>
    <xf numFmtId="0" fontId="2" fillId="0" borderId="0" xfId="0" applyNumberFormat="1" applyFont="1" applyAlignment="1">
      <alignment horizontal="left" vertical="top" wrapText="1"/>
    </xf>
    <xf numFmtId="0" fontId="7" fillId="0" borderId="8" xfId="0" applyNumberFormat="1" applyFont="1" applyBorder="1" applyAlignment="1">
      <alignment horizontal="left" vertical="top" wrapText="1"/>
    </xf>
    <xf numFmtId="0" fontId="10" fillId="0" borderId="2" xfId="0" applyNumberFormat="1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horizontal="left" vertical="top" wrapText="1"/>
    </xf>
    <xf numFmtId="0" fontId="7" fillId="0" borderId="5" xfId="0" applyNumberFormat="1" applyFont="1" applyBorder="1" applyAlignment="1">
      <alignment horizontal="left" vertical="top" wrapText="1"/>
    </xf>
    <xf numFmtId="49" fontId="6" fillId="0" borderId="7" xfId="0" applyNumberFormat="1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left" vertical="center" wrapText="1"/>
    </xf>
    <xf numFmtId="0" fontId="7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17" fillId="0" borderId="0" xfId="2" applyFont="1"/>
    <xf numFmtId="0" fontId="18" fillId="0" borderId="0" xfId="2" applyFont="1"/>
    <xf numFmtId="0" fontId="17" fillId="0" borderId="0" xfId="3" applyFont="1"/>
    <xf numFmtId="0" fontId="20" fillId="0" borderId="0" xfId="2" applyFont="1"/>
    <xf numFmtId="0" fontId="21" fillId="0" borderId="0" xfId="0" applyFont="1" applyBorder="1" applyAlignment="1" applyProtection="1">
      <alignment horizontal="left" vertical="center"/>
    </xf>
    <xf numFmtId="0" fontId="23" fillId="0" borderId="0" xfId="0" applyFont="1" applyProtection="1"/>
    <xf numFmtId="0" fontId="24" fillId="4" borderId="13" xfId="0" applyFont="1" applyFill="1" applyBorder="1" applyAlignment="1">
      <alignment horizontal="center" vertical="center"/>
    </xf>
    <xf numFmtId="0" fontId="24" fillId="0" borderId="0" xfId="0" applyFont="1" applyAlignment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4" fontId="17" fillId="0" borderId="15" xfId="0" quotePrefix="1" applyNumberFormat="1" applyFont="1" applyFill="1" applyBorder="1" applyAlignment="1" applyProtection="1">
      <protection locked="0"/>
    </xf>
    <xf numFmtId="0" fontId="17" fillId="0" borderId="0" xfId="0" applyFont="1" applyAlignment="1"/>
    <xf numFmtId="0" fontId="17" fillId="0" borderId="16" xfId="0" applyFont="1" applyBorder="1" applyAlignment="1">
      <alignment horizontal="center"/>
    </xf>
    <xf numFmtId="4" fontId="17" fillId="0" borderId="15" xfId="0" applyNumberFormat="1" applyFont="1" applyFill="1" applyBorder="1" applyAlignment="1" applyProtection="1">
      <protection locked="0"/>
    </xf>
    <xf numFmtId="0" fontId="24" fillId="0" borderId="17" xfId="0" applyFont="1" applyBorder="1" applyAlignment="1"/>
    <xf numFmtId="0" fontId="17" fillId="0" borderId="18" xfId="0" applyFont="1" applyBorder="1" applyAlignment="1">
      <alignment horizontal="center" vertical="center"/>
    </xf>
    <xf numFmtId="4" fontId="24" fillId="5" borderId="13" xfId="0" applyNumberFormat="1" applyFont="1" applyFill="1" applyBorder="1" applyAlignment="1"/>
    <xf numFmtId="0" fontId="0" fillId="0" borderId="0" xfId="0" applyAlignment="1"/>
    <xf numFmtId="0" fontId="24" fillId="0" borderId="0" xfId="0" applyFont="1" applyBorder="1" applyAlignment="1"/>
    <xf numFmtId="0" fontId="0" fillId="0" borderId="0" xfId="0" applyBorder="1" applyAlignment="1"/>
    <xf numFmtId="4" fontId="0" fillId="0" borderId="0" xfId="0" applyNumberFormat="1" applyBorder="1" applyAlignment="1"/>
    <xf numFmtId="0" fontId="0" fillId="0" borderId="0" xfId="0" applyFont="1"/>
    <xf numFmtId="0" fontId="26" fillId="0" borderId="0" xfId="4" applyFont="1" applyAlignment="1">
      <alignment vertical="top"/>
    </xf>
    <xf numFmtId="0" fontId="26" fillId="0" borderId="0" xfId="4" applyFont="1"/>
    <xf numFmtId="164" fontId="26" fillId="0" borderId="0" xfId="4" applyNumberFormat="1" applyFont="1" applyAlignment="1">
      <alignment horizontal="right"/>
    </xf>
    <xf numFmtId="4" fontId="26" fillId="0" borderId="0" xfId="4" applyNumberFormat="1" applyFont="1" applyAlignment="1">
      <alignment horizontal="left"/>
    </xf>
    <xf numFmtId="0" fontId="0" fillId="0" borderId="0" xfId="0" applyFont="1" applyAlignment="1"/>
    <xf numFmtId="0" fontId="26" fillId="0" borderId="0" xfId="4" applyFont="1" applyAlignment="1">
      <alignment horizontal="left" vertical="top"/>
    </xf>
    <xf numFmtId="1" fontId="26" fillId="0" borderId="0" xfId="4" applyNumberFormat="1" applyFont="1" applyAlignment="1">
      <alignment horizontal="center"/>
    </xf>
    <xf numFmtId="0" fontId="26" fillId="0" borderId="0" xfId="4" applyFont="1" applyAlignment="1">
      <alignment horizontal="left"/>
    </xf>
    <xf numFmtId="4" fontId="2" fillId="0" borderId="9" xfId="0" applyNumberFormat="1" applyFont="1" applyFill="1" applyBorder="1" applyAlignment="1">
      <alignment horizontal="right" vertical="top" wrapText="1"/>
    </xf>
    <xf numFmtId="4" fontId="2" fillId="0" borderId="0" xfId="0" applyNumberFormat="1" applyFont="1" applyFill="1" applyAlignment="1">
      <alignment horizontal="right" vertical="top" wrapText="1"/>
    </xf>
    <xf numFmtId="4" fontId="7" fillId="0" borderId="8" xfId="0" applyNumberFormat="1" applyFont="1" applyFill="1" applyBorder="1" applyAlignment="1">
      <alignment horizontal="right" wrapText="1"/>
    </xf>
    <xf numFmtId="0" fontId="15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right" vertical="top" wrapText="1"/>
    </xf>
    <xf numFmtId="49" fontId="2" fillId="0" borderId="9" xfId="0" applyNumberFormat="1" applyFont="1" applyFill="1" applyBorder="1" applyAlignment="1">
      <alignment horizontal="left" vertical="top" wrapText="1"/>
    </xf>
    <xf numFmtId="0" fontId="2" fillId="0" borderId="9" xfId="0" applyNumberFormat="1" applyFont="1" applyFill="1" applyBorder="1" applyAlignment="1">
      <alignment horizontal="left" vertical="top" wrapText="1"/>
    </xf>
    <xf numFmtId="0" fontId="2" fillId="0" borderId="9" xfId="0" applyNumberFormat="1" applyFont="1" applyFill="1" applyBorder="1" applyAlignment="1">
      <alignment horizontal="right" vertical="top" wrapText="1"/>
    </xf>
    <xf numFmtId="4" fontId="2" fillId="0" borderId="10" xfId="0" applyNumberFormat="1" applyFont="1" applyFill="1" applyBorder="1" applyAlignment="1">
      <alignment horizontal="right" vertical="top" wrapText="1"/>
    </xf>
    <xf numFmtId="4" fontId="2" fillId="0" borderId="11" xfId="0" applyNumberFormat="1" applyFont="1" applyFill="1" applyBorder="1" applyAlignment="1">
      <alignment horizontal="right" vertical="top" wrapText="1"/>
    </xf>
    <xf numFmtId="4" fontId="2" fillId="0" borderId="12" xfId="0" applyNumberFormat="1" applyFont="1" applyFill="1" applyBorder="1" applyAlignment="1">
      <alignment horizontal="right" vertical="top" wrapText="1"/>
    </xf>
    <xf numFmtId="0" fontId="20" fillId="0" borderId="0" xfId="2" applyFont="1" applyAlignment="1">
      <alignment horizontal="center"/>
    </xf>
    <xf numFmtId="0" fontId="21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center" wrapText="1"/>
    </xf>
    <xf numFmtId="0" fontId="7" fillId="0" borderId="5" xfId="0" applyNumberFormat="1" applyFont="1" applyBorder="1" applyAlignment="1">
      <alignment horizontal="left" vertical="top" wrapText="1"/>
    </xf>
    <xf numFmtId="0" fontId="10" fillId="0" borderId="2" xfId="0" applyNumberFormat="1" applyFont="1" applyBorder="1" applyAlignment="1">
      <alignment horizontal="left" vertical="top" wrapText="1"/>
    </xf>
    <xf numFmtId="49" fontId="10" fillId="0" borderId="2" xfId="0" applyNumberFormat="1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horizontal="left" vertical="top" wrapText="1"/>
    </xf>
    <xf numFmtId="0" fontId="7" fillId="0" borderId="8" xfId="0" applyNumberFormat="1" applyFont="1" applyBorder="1" applyAlignment="1">
      <alignment horizontal="left" vertical="top" wrapText="1"/>
    </xf>
    <xf numFmtId="0" fontId="7" fillId="0" borderId="0" xfId="0" applyNumberFormat="1" applyFont="1" applyAlignment="1">
      <alignment horizontal="left" vertical="top" wrapText="1"/>
    </xf>
    <xf numFmtId="49" fontId="10" fillId="0" borderId="6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horizontal="left" vertical="top" wrapText="1"/>
    </xf>
    <xf numFmtId="0" fontId="6" fillId="0" borderId="0" xfId="0" applyNumberFormat="1" applyFont="1" applyAlignment="1">
      <alignment horizontal="left" vertical="top" wrapText="1"/>
    </xf>
    <xf numFmtId="0" fontId="2" fillId="0" borderId="0" xfId="0" applyNumberFormat="1" applyFont="1" applyFill="1" applyAlignment="1">
      <alignment horizontal="left" vertical="top" wrapText="1"/>
    </xf>
    <xf numFmtId="4" fontId="2" fillId="0" borderId="0" xfId="0" applyNumberFormat="1" applyFont="1" applyAlignment="1" applyProtection="1">
      <alignment horizontal="right" vertical="top" wrapText="1"/>
      <protection locked="0"/>
    </xf>
    <xf numFmtId="0" fontId="17" fillId="0" borderId="0" xfId="2" applyFont="1" applyProtection="1">
      <protection locked="0"/>
    </xf>
    <xf numFmtId="0" fontId="23" fillId="0" borderId="0" xfId="0" applyFont="1" applyProtection="1">
      <protection locked="0"/>
    </xf>
    <xf numFmtId="4" fontId="10" fillId="0" borderId="2" xfId="0" applyNumberFormat="1" applyFont="1" applyBorder="1" applyAlignment="1" applyProtection="1">
      <alignment horizontal="right" wrapText="1"/>
      <protection locked="0"/>
    </xf>
    <xf numFmtId="4" fontId="7" fillId="0" borderId="4" xfId="0" applyNumberFormat="1" applyFont="1" applyBorder="1" applyAlignment="1" applyProtection="1">
      <alignment horizontal="right" wrapText="1"/>
      <protection locked="0"/>
    </xf>
    <xf numFmtId="4" fontId="7" fillId="0" borderId="5" xfId="0" applyNumberFormat="1" applyFont="1" applyBorder="1" applyAlignment="1" applyProtection="1">
      <alignment horizontal="right" wrapText="1"/>
      <protection locked="0"/>
    </xf>
    <xf numFmtId="4" fontId="7" fillId="0" borderId="0" xfId="0" applyNumberFormat="1" applyFont="1" applyAlignment="1" applyProtection="1">
      <alignment horizontal="right" wrapText="1"/>
      <protection locked="0"/>
    </xf>
    <xf numFmtId="4" fontId="10" fillId="0" borderId="6" xfId="0" applyNumberFormat="1" applyFont="1" applyBorder="1" applyAlignment="1" applyProtection="1">
      <alignment horizontal="right" vertical="center" wrapText="1"/>
      <protection locked="0"/>
    </xf>
    <xf numFmtId="4" fontId="6" fillId="0" borderId="7" xfId="0" applyNumberFormat="1" applyFont="1" applyBorder="1" applyAlignment="1" applyProtection="1">
      <alignment horizontal="right" vertical="center" wrapText="1"/>
      <protection locked="0"/>
    </xf>
    <xf numFmtId="4" fontId="8" fillId="2" borderId="0" xfId="0" applyNumberFormat="1" applyFont="1" applyFill="1" applyAlignment="1" applyProtection="1">
      <alignment horizontal="right" vertical="top" wrapText="1"/>
      <protection locked="0"/>
    </xf>
    <xf numFmtId="4" fontId="7" fillId="0" borderId="8" xfId="0" applyNumberFormat="1" applyFont="1" applyBorder="1" applyAlignment="1" applyProtection="1">
      <alignment horizontal="right" wrapText="1"/>
      <protection locked="0"/>
    </xf>
    <xf numFmtId="4" fontId="2" fillId="0" borderId="11" xfId="0" applyNumberFormat="1" applyFont="1" applyBorder="1" applyAlignment="1" applyProtection="1">
      <alignment horizontal="right" vertical="top" wrapText="1"/>
      <protection locked="0"/>
    </xf>
    <xf numFmtId="4" fontId="2" fillId="0" borderId="12" xfId="0" applyNumberFormat="1" applyFont="1" applyBorder="1" applyAlignment="1" applyProtection="1">
      <alignment horizontal="right" vertical="top" wrapText="1"/>
      <protection locked="0"/>
    </xf>
    <xf numFmtId="49" fontId="2" fillId="0" borderId="9" xfId="0" applyNumberFormat="1" applyFont="1" applyBorder="1" applyAlignment="1" applyProtection="1">
      <alignment horizontal="left" vertical="top" wrapText="1"/>
      <protection locked="0"/>
    </xf>
  </cellXfs>
  <cellStyles count="5">
    <cellStyle name="Hiperpovezava" xfId="1" builtinId="8"/>
    <cellStyle name="Navadno" xfId="0" builtinId="0"/>
    <cellStyle name="Navadno 2" xfId="3"/>
    <cellStyle name="Navadno 2 2" xfId="4"/>
    <cellStyle name="Navadno 3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1673038</xdr:colOff>
      <xdr:row>4</xdr:row>
      <xdr:rowOff>122704</xdr:rowOff>
    </xdr:to>
    <xdr:pic>
      <xdr:nvPicPr>
        <xdr:cNvPr id="2" name="Slika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80975"/>
          <a:ext cx="3035113" cy="7132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95250</xdr:rowOff>
    </xdr:from>
    <xdr:to>
      <xdr:col>3</xdr:col>
      <xdr:colOff>1320613</xdr:colOff>
      <xdr:row>5</xdr:row>
      <xdr:rowOff>65554</xdr:rowOff>
    </xdr:to>
    <xdr:pic>
      <xdr:nvPicPr>
        <xdr:cNvPr id="3" name="Slika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95250"/>
          <a:ext cx="3035113" cy="7323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85725</xdr:rowOff>
    </xdr:from>
    <xdr:to>
      <xdr:col>3</xdr:col>
      <xdr:colOff>1330138</xdr:colOff>
      <xdr:row>4</xdr:row>
      <xdr:rowOff>151279</xdr:rowOff>
    </xdr:to>
    <xdr:pic>
      <xdr:nvPicPr>
        <xdr:cNvPr id="6" name="Slika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85725"/>
          <a:ext cx="3035113" cy="7323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7"/>
  <sheetViews>
    <sheetView workbookViewId="0">
      <selection activeCell="B31" sqref="B31"/>
    </sheetView>
  </sheetViews>
  <sheetFormatPr defaultRowHeight="15" x14ac:dyDescent="0.25"/>
  <cols>
    <col min="2" max="2" width="20.42578125" customWidth="1"/>
    <col min="3" max="3" width="59.7109375" customWidth="1"/>
    <col min="4" max="4" width="47" customWidth="1"/>
  </cols>
  <sheetData>
    <row r="1" spans="2:7" s="72" customFormat="1" ht="14.25" x14ac:dyDescent="0.2">
      <c r="C1" s="73"/>
      <c r="D1" s="74"/>
    </row>
    <row r="2" spans="2:7" s="72" customFormat="1" ht="18" x14ac:dyDescent="0.25">
      <c r="B2" s="115"/>
      <c r="C2" s="115"/>
      <c r="D2" s="74"/>
    </row>
    <row r="3" spans="2:7" s="72" customFormat="1" ht="14.25" x14ac:dyDescent="0.2">
      <c r="C3" s="73"/>
      <c r="D3" s="74"/>
    </row>
    <row r="4" spans="2:7" s="72" customFormat="1" ht="14.25" x14ac:dyDescent="0.2">
      <c r="C4" s="73"/>
      <c r="D4" s="74"/>
    </row>
    <row r="5" spans="2:7" s="72" customFormat="1" ht="14.25" x14ac:dyDescent="0.2">
      <c r="C5" s="73"/>
      <c r="D5" s="74"/>
    </row>
    <row r="6" spans="2:7" s="72" customFormat="1" ht="14.25" x14ac:dyDescent="0.2">
      <c r="C6" s="73"/>
      <c r="D6" s="74"/>
    </row>
    <row r="7" spans="2:7" s="72" customFormat="1" ht="18" x14ac:dyDescent="0.25">
      <c r="B7" s="75" t="s">
        <v>229</v>
      </c>
      <c r="D7" s="74"/>
    </row>
    <row r="8" spans="2:7" s="72" customFormat="1" ht="14.25" x14ac:dyDescent="0.2">
      <c r="C8" s="73"/>
      <c r="D8" s="74"/>
    </row>
    <row r="9" spans="2:7" s="77" customFormat="1" ht="18" x14ac:dyDescent="0.25">
      <c r="B9" s="116" t="s">
        <v>230</v>
      </c>
      <c r="C9" s="116"/>
      <c r="D9" s="116"/>
      <c r="E9" s="116"/>
    </row>
    <row r="10" spans="2:7" ht="15.75" thickBot="1" x14ac:dyDescent="0.3"/>
    <row r="11" spans="2:7" s="79" customFormat="1" thickBot="1" x14ac:dyDescent="0.25">
      <c r="B11" s="78" t="s">
        <v>231</v>
      </c>
      <c r="C11" s="78" t="s">
        <v>232</v>
      </c>
      <c r="D11" s="78" t="s">
        <v>233</v>
      </c>
    </row>
    <row r="12" spans="2:7" s="83" customFormat="1" thickBot="1" x14ac:dyDescent="0.25">
      <c r="B12" s="80" t="s">
        <v>234</v>
      </c>
      <c r="C12" s="81" t="s">
        <v>235</v>
      </c>
      <c r="D12" s="82">
        <f>'I-Verovškova ulica 62 -JPE'!I24</f>
        <v>0</v>
      </c>
    </row>
    <row r="13" spans="2:7" s="83" customFormat="1" thickBot="1" x14ac:dyDescent="0.25">
      <c r="B13" s="80" t="s">
        <v>236</v>
      </c>
      <c r="C13" s="84" t="s">
        <v>237</v>
      </c>
      <c r="D13" s="85">
        <f>'II-Toplarniška u.19 - TETOL'!I26</f>
        <v>0</v>
      </c>
    </row>
    <row r="14" spans="2:7" s="89" customFormat="1" ht="15.75" thickBot="1" x14ac:dyDescent="0.3">
      <c r="B14" s="86" t="s">
        <v>238</v>
      </c>
      <c r="C14" s="87"/>
      <c r="D14" s="88">
        <f>SUM(D12+D13)</f>
        <v>0</v>
      </c>
    </row>
    <row r="15" spans="2:7" s="89" customFormat="1" x14ac:dyDescent="0.25">
      <c r="B15" s="90"/>
      <c r="C15" s="91"/>
      <c r="D15" s="91"/>
      <c r="E15" s="92"/>
    </row>
    <row r="16" spans="2:7" s="93" customFormat="1" ht="40.5" customHeight="1" x14ac:dyDescent="0.25">
      <c r="B16" s="117" t="s">
        <v>239</v>
      </c>
      <c r="C16" s="117"/>
      <c r="D16" s="117"/>
      <c r="E16" s="117"/>
      <c r="F16" s="117"/>
      <c r="G16" s="117"/>
    </row>
    <row r="17" spans="2:7" s="89" customFormat="1" x14ac:dyDescent="0.25"/>
    <row r="18" spans="2:7" s="95" customFormat="1" ht="14.25" x14ac:dyDescent="0.2">
      <c r="B18" s="94" t="s">
        <v>240</v>
      </c>
      <c r="D18" s="96"/>
      <c r="E18" s="96"/>
      <c r="F18" s="96"/>
      <c r="G18" s="97"/>
    </row>
    <row r="19" spans="2:7" s="95" customFormat="1" ht="14.25" x14ac:dyDescent="0.2">
      <c r="B19" s="94"/>
      <c r="D19" s="96"/>
      <c r="E19" s="96"/>
      <c r="F19" s="96"/>
      <c r="G19" s="97"/>
    </row>
    <row r="20" spans="2:7" s="98" customFormat="1" x14ac:dyDescent="0.25">
      <c r="B20" s="98" t="s">
        <v>241</v>
      </c>
    </row>
    <row r="21" spans="2:7" s="95" customFormat="1" ht="14.25" x14ac:dyDescent="0.2">
      <c r="B21" s="99"/>
      <c r="C21" s="100"/>
      <c r="D21" s="96" t="s">
        <v>242</v>
      </c>
      <c r="E21" s="96"/>
      <c r="F21" s="96"/>
      <c r="G21" s="97"/>
    </row>
    <row r="22" spans="2:7" s="95" customFormat="1" ht="14.25" x14ac:dyDescent="0.2">
      <c r="B22" s="99"/>
      <c r="D22" s="96" t="s">
        <v>243</v>
      </c>
      <c r="E22" s="96"/>
      <c r="F22" s="96"/>
      <c r="G22" s="97"/>
    </row>
    <row r="23" spans="2:7" s="95" customFormat="1" ht="14.25" x14ac:dyDescent="0.2">
      <c r="B23" s="99"/>
      <c r="D23" s="96"/>
      <c r="E23" s="96"/>
      <c r="F23" s="96"/>
      <c r="G23" s="97"/>
    </row>
    <row r="24" spans="2:7" s="95" customFormat="1" ht="14.25" x14ac:dyDescent="0.2">
      <c r="B24" s="99" t="s">
        <v>244</v>
      </c>
      <c r="D24" s="96"/>
      <c r="E24" s="96"/>
      <c r="F24" s="96"/>
      <c r="G24" s="97"/>
    </row>
    <row r="25" spans="2:7" s="95" customFormat="1" ht="14.25" x14ac:dyDescent="0.2">
      <c r="D25" s="96" t="s">
        <v>242</v>
      </c>
      <c r="E25" s="96"/>
      <c r="F25" s="96"/>
      <c r="G25" s="97"/>
    </row>
    <row r="26" spans="2:7" s="95" customFormat="1" ht="14.25" x14ac:dyDescent="0.2">
      <c r="E26" s="96"/>
      <c r="F26" s="96"/>
      <c r="G26" s="97"/>
    </row>
    <row r="27" spans="2:7" s="95" customFormat="1" ht="14.25" x14ac:dyDescent="0.2">
      <c r="D27" s="96" t="s">
        <v>245</v>
      </c>
      <c r="E27" s="101"/>
      <c r="F27" s="101"/>
      <c r="G27" s="97"/>
    </row>
  </sheetData>
  <sheetProtection algorithmName="SHA-512" hashValue="wcHjIiISYF/W3fDaBed+RY9sgEYE4ihfRbTOQTrI0OQheCt6z8wN9HATDyqB4D8aAsl3rv1/3uvww4AslSmIbw==" saltValue="UGlfjm7F70afxESRJegIlg==" spinCount="100000" sheet="1" objects="1" scenarios="1"/>
  <mergeCells count="3">
    <mergeCell ref="B2:C2"/>
    <mergeCell ref="B9:E9"/>
    <mergeCell ref="B16:G1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7"/>
  <sheetViews>
    <sheetView workbookViewId="0">
      <selection activeCell="K21" sqref="K21"/>
    </sheetView>
  </sheetViews>
  <sheetFormatPr defaultColWidth="9.140625" defaultRowHeight="12" x14ac:dyDescent="0.25"/>
  <cols>
    <col min="1" max="1" width="5.7109375" style="63" customWidth="1"/>
    <col min="2" max="2" width="7.7109375" style="2" customWidth="1"/>
    <col min="3" max="3" width="18.7109375" style="2" customWidth="1"/>
    <col min="4" max="4" width="60.7109375" style="63" customWidth="1"/>
    <col min="5" max="5" width="20" style="63" customWidth="1"/>
    <col min="6" max="6" width="7.7109375" style="3" customWidth="1"/>
    <col min="7" max="7" width="7.7109375" style="2" customWidth="1"/>
    <col min="8" max="8" width="12.7109375" style="130" customWidth="1"/>
    <col min="9" max="9" width="15.85546875" style="1" customWidth="1"/>
    <col min="10" max="16384" width="9.140625" style="63"/>
  </cols>
  <sheetData>
    <row r="1" spans="1:9" s="71" customFormat="1" x14ac:dyDescent="0.25">
      <c r="B1" s="2"/>
      <c r="C1" s="2"/>
      <c r="F1" s="3"/>
      <c r="G1" s="2"/>
      <c r="H1" s="130"/>
      <c r="I1" s="1"/>
    </row>
    <row r="2" spans="1:9" s="71" customFormat="1" x14ac:dyDescent="0.25">
      <c r="B2" s="2"/>
      <c r="C2" s="2"/>
      <c r="F2" s="3"/>
      <c r="G2" s="2"/>
      <c r="H2" s="130"/>
      <c r="I2" s="1"/>
    </row>
    <row r="3" spans="1:9" s="71" customFormat="1" x14ac:dyDescent="0.25">
      <c r="B3" s="2"/>
      <c r="C3" s="2"/>
      <c r="F3" s="3"/>
      <c r="G3" s="2"/>
      <c r="H3" s="130"/>
      <c r="I3" s="1"/>
    </row>
    <row r="4" spans="1:9" s="71" customFormat="1" x14ac:dyDescent="0.25">
      <c r="B4" s="2"/>
      <c r="C4" s="2"/>
      <c r="F4" s="3"/>
      <c r="G4" s="2"/>
      <c r="H4" s="130"/>
      <c r="I4" s="1"/>
    </row>
    <row r="5" spans="1:9" s="71" customFormat="1" x14ac:dyDescent="0.25">
      <c r="B5" s="2"/>
      <c r="C5" s="2"/>
      <c r="F5" s="3"/>
      <c r="G5" s="2"/>
      <c r="H5" s="130"/>
      <c r="I5" s="1"/>
    </row>
    <row r="6" spans="1:9" s="71" customFormat="1" x14ac:dyDescent="0.25">
      <c r="B6" s="2"/>
      <c r="C6" s="2"/>
      <c r="F6" s="3"/>
      <c r="G6" s="2"/>
      <c r="H6" s="130"/>
      <c r="I6" s="1"/>
    </row>
    <row r="7" spans="1:9" s="72" customFormat="1" ht="18" x14ac:dyDescent="0.25">
      <c r="B7" s="75" t="s">
        <v>229</v>
      </c>
      <c r="D7" s="74"/>
      <c r="E7" s="74"/>
      <c r="F7" s="74"/>
      <c r="G7" s="74"/>
      <c r="H7" s="131"/>
    </row>
    <row r="8" spans="1:9" s="71" customFormat="1" x14ac:dyDescent="0.25">
      <c r="B8" s="2"/>
      <c r="C8" s="2"/>
      <c r="F8" s="3"/>
      <c r="G8" s="2"/>
      <c r="H8" s="130"/>
      <c r="I8" s="1"/>
    </row>
    <row r="9" spans="1:9" s="77" customFormat="1" ht="18" x14ac:dyDescent="0.25">
      <c r="B9" s="116" t="s">
        <v>294</v>
      </c>
      <c r="C9" s="116"/>
      <c r="D9" s="116"/>
      <c r="E9" s="116"/>
      <c r="F9" s="116"/>
      <c r="G9" s="116"/>
      <c r="H9" s="132"/>
    </row>
    <row r="10" spans="1:9" s="77" customFormat="1" ht="18" x14ac:dyDescent="0.25">
      <c r="B10" s="76"/>
      <c r="C10" s="76"/>
      <c r="D10" s="76"/>
      <c r="E10" s="76"/>
      <c r="F10" s="76"/>
      <c r="G10" s="76"/>
      <c r="H10" s="132"/>
    </row>
    <row r="11" spans="1:9" s="77" customFormat="1" ht="18" x14ac:dyDescent="0.25">
      <c r="B11" s="76" t="s">
        <v>295</v>
      </c>
      <c r="C11" s="76"/>
      <c r="D11" s="76"/>
      <c r="E11" s="76"/>
      <c r="F11" s="76"/>
      <c r="G11" s="76"/>
      <c r="H11" s="132"/>
    </row>
    <row r="12" spans="1:9" s="77" customFormat="1" ht="18" x14ac:dyDescent="0.25">
      <c r="B12" s="76" t="s">
        <v>296</v>
      </c>
      <c r="C12" s="76"/>
      <c r="D12" s="76"/>
      <c r="E12" s="76"/>
      <c r="F12" s="76"/>
      <c r="G12" s="76"/>
      <c r="H12" s="132"/>
    </row>
    <row r="13" spans="1:9" s="77" customFormat="1" ht="18.75" thickBot="1" x14ac:dyDescent="0.3">
      <c r="B13" s="76"/>
      <c r="C13" s="76"/>
      <c r="D13" s="76"/>
      <c r="E13" s="76"/>
      <c r="F13" s="76"/>
      <c r="G13" s="76"/>
      <c r="H13" s="132"/>
    </row>
    <row r="14" spans="1:9" ht="15" customHeight="1" thickBot="1" x14ac:dyDescent="0.3">
      <c r="A14" s="60"/>
      <c r="B14" s="9">
        <v>1</v>
      </c>
      <c r="C14" s="119" t="str">
        <f>IF(C28&lt;&gt;"",C28,"")</f>
        <v>Polnilnice električnih vozil (PEV)</v>
      </c>
      <c r="D14" s="120"/>
      <c r="E14" s="65"/>
      <c r="F14" s="10"/>
      <c r="G14" s="11"/>
      <c r="H14" s="133"/>
      <c r="I14" s="12" t="str">
        <f>IF((SUM(I15:I21)&gt;0),SUM(I15:I21),"")</f>
        <v/>
      </c>
    </row>
    <row r="15" spans="1:9" ht="12.75" customHeight="1" x14ac:dyDescent="0.2">
      <c r="A15" s="60"/>
      <c r="B15" s="13" t="s">
        <v>137</v>
      </c>
      <c r="C15" s="121" t="str">
        <f>IF(C30&lt;&gt;"",C30,"")</f>
        <v>NN sestav =1BHB01+K01</v>
      </c>
      <c r="D15" s="121"/>
      <c r="E15" s="66"/>
      <c r="F15" s="14">
        <f>IF(F30&lt;&gt;"",F30,"")</f>
        <v>1</v>
      </c>
      <c r="G15" s="15" t="str">
        <f>IF(G30&lt;&gt;"",G30,"")</f>
        <v>kompl.</v>
      </c>
      <c r="H15" s="134" t="str">
        <f>IF(H30&lt;&gt;"",H30,"")</f>
        <v/>
      </c>
      <c r="I15" s="16" t="str">
        <f t="shared" ref="I15:I21" si="0">IF((H15&lt;&gt;""),$F15*H15,"")</f>
        <v/>
      </c>
    </row>
    <row r="16" spans="1:9" ht="12.75" customHeight="1" x14ac:dyDescent="0.2">
      <c r="A16" s="60"/>
      <c r="B16" s="17" t="s">
        <v>141</v>
      </c>
      <c r="C16" s="118" t="str">
        <f>IF(C39&lt;&gt;"",C39,"")</f>
        <v>NN sestav R/PEV1</v>
      </c>
      <c r="D16" s="118"/>
      <c r="E16" s="67"/>
      <c r="F16" s="18">
        <f>IF(F39&lt;&gt;"",F39,"")</f>
        <v>1</v>
      </c>
      <c r="G16" s="19" t="str">
        <f>IF(G39&lt;&gt;"",G39,"")</f>
        <v>kompl.</v>
      </c>
      <c r="H16" s="135" t="str">
        <f>IF(H39&lt;&gt;"",H39,"")</f>
        <v/>
      </c>
      <c r="I16" s="20" t="str">
        <f t="shared" si="0"/>
        <v/>
      </c>
    </row>
    <row r="17" spans="1:10" ht="12.75" customHeight="1" x14ac:dyDescent="0.2">
      <c r="A17" s="60"/>
      <c r="B17" s="17" t="s">
        <v>175</v>
      </c>
      <c r="C17" s="118" t="str">
        <f>IF(C127&lt;&gt;"",C127,"")</f>
        <v>Objekt ČP TOŠ, VODARNA, KV VODARNA</v>
      </c>
      <c r="D17" s="118"/>
      <c r="E17" s="67"/>
      <c r="F17" s="18">
        <f>IF(F127&lt;&gt;"",F127,"")</f>
        <v>1</v>
      </c>
      <c r="G17" s="19" t="str">
        <f>IF(G127&lt;&gt;"",G127,"")</f>
        <v>kompl.</v>
      </c>
      <c r="H17" s="135" t="str">
        <f>IF(H127&lt;&gt;"",H127,"")</f>
        <v/>
      </c>
      <c r="I17" s="20" t="str">
        <f t="shared" si="0"/>
        <v/>
      </c>
    </row>
    <row r="18" spans="1:10" ht="12.75" customHeight="1" x14ac:dyDescent="0.2">
      <c r="A18" s="60"/>
      <c r="B18" s="17" t="s">
        <v>178</v>
      </c>
      <c r="C18" s="118" t="str">
        <f>IF(C134&lt;&gt;"",C134,"")</f>
        <v>Inštalacije za izenačitve potencialov</v>
      </c>
      <c r="D18" s="118"/>
      <c r="E18" s="67"/>
      <c r="F18" s="18">
        <f>IF(F134&lt;&gt;"",F134,"")</f>
        <v>1</v>
      </c>
      <c r="G18" s="19" t="str">
        <f>IF(G134&lt;&gt;"",G134,"")</f>
        <v>kompl.</v>
      </c>
      <c r="H18" s="135" t="str">
        <f>IF(H134&lt;&gt;"",H134,"")</f>
        <v/>
      </c>
      <c r="I18" s="20" t="str">
        <f t="shared" si="0"/>
        <v/>
      </c>
    </row>
    <row r="19" spans="1:10" ht="12.75" customHeight="1" x14ac:dyDescent="0.2">
      <c r="A19" s="60"/>
      <c r="B19" s="17" t="s">
        <v>184</v>
      </c>
      <c r="C19" s="118" t="str">
        <f>IF(C147&lt;&gt;"",C147,"")</f>
        <v>Vodovni material</v>
      </c>
      <c r="D19" s="118"/>
      <c r="E19" s="67"/>
      <c r="F19" s="18">
        <f>IF(F147&lt;&gt;"",F147,"")</f>
        <v>1</v>
      </c>
      <c r="G19" s="19" t="str">
        <f>IF(G147&lt;&gt;"",G147,"")</f>
        <v>kompl.</v>
      </c>
      <c r="H19" s="135" t="str">
        <f>IF(H147&lt;&gt;"",H147,"")</f>
        <v/>
      </c>
      <c r="I19" s="20" t="str">
        <f t="shared" si="0"/>
        <v/>
      </c>
    </row>
    <row r="20" spans="1:10" ht="12.75" customHeight="1" x14ac:dyDescent="0.2">
      <c r="A20" s="60"/>
      <c r="B20" s="17" t="s">
        <v>192</v>
      </c>
      <c r="C20" s="118" t="str">
        <f>IF(C164&lt;&gt;"",C164,"")</f>
        <v>Gradbeni material in dela</v>
      </c>
      <c r="D20" s="118"/>
      <c r="E20" s="67"/>
      <c r="F20" s="18">
        <f>IF(F164&lt;&gt;"",F164,"")</f>
        <v>1</v>
      </c>
      <c r="G20" s="19" t="str">
        <f>IF(G164&lt;&gt;"",G164,"")</f>
        <v>kompl.</v>
      </c>
      <c r="H20" s="135" t="str">
        <f>IF(H164&lt;&gt;"",H164,"")</f>
        <v/>
      </c>
      <c r="I20" s="20" t="str">
        <f t="shared" si="0"/>
        <v/>
      </c>
    </row>
    <row r="21" spans="1:10" ht="12.75" customHeight="1" thickBot="1" x14ac:dyDescent="0.25">
      <c r="A21" s="60"/>
      <c r="B21" s="4" t="s">
        <v>205</v>
      </c>
      <c r="C21" s="123" t="str">
        <f>IF(C191&lt;&gt;"",C191,"")</f>
        <v>Ostali material in dela</v>
      </c>
      <c r="D21" s="123"/>
      <c r="E21" s="70"/>
      <c r="F21" s="21">
        <f>IF(F191&lt;&gt;"",F191,"")</f>
        <v>1</v>
      </c>
      <c r="G21" s="22" t="str">
        <f>IF(G191&lt;&gt;"",G191,"")</f>
        <v>kompl.</v>
      </c>
      <c r="H21" s="136" t="str">
        <f>IF(H191&lt;&gt;"",H191,"")</f>
        <v/>
      </c>
      <c r="I21" s="23" t="str">
        <f t="shared" si="0"/>
        <v/>
      </c>
    </row>
    <row r="22" spans="1:10" ht="21" thickTop="1" x14ac:dyDescent="0.2">
      <c r="A22" s="60"/>
      <c r="B22" s="24"/>
      <c r="C22" s="124" t="s">
        <v>128</v>
      </c>
      <c r="D22" s="124"/>
      <c r="E22" s="25"/>
      <c r="F22" s="26"/>
      <c r="G22" s="69"/>
      <c r="H22" s="137"/>
      <c r="I22" s="27">
        <f>SUM(I14)</f>
        <v>0</v>
      </c>
    </row>
    <row r="23" spans="1:10" ht="30.75" thickBot="1" x14ac:dyDescent="0.25">
      <c r="A23" s="60"/>
      <c r="B23" s="28"/>
      <c r="C23" s="125" t="s">
        <v>129</v>
      </c>
      <c r="D23" s="125"/>
      <c r="E23" s="29"/>
      <c r="F23" s="30">
        <v>5</v>
      </c>
      <c r="G23" s="68" t="s">
        <v>130</v>
      </c>
      <c r="H23" s="138"/>
      <c r="I23" s="31">
        <f>I22*F23/100</f>
        <v>0</v>
      </c>
    </row>
    <row r="24" spans="1:10" ht="21" thickTop="1" x14ac:dyDescent="0.2">
      <c r="A24" s="60"/>
      <c r="B24" s="24"/>
      <c r="C24" s="124" t="s">
        <v>131</v>
      </c>
      <c r="D24" s="124"/>
      <c r="E24" s="25"/>
      <c r="F24" s="26"/>
      <c r="G24" s="69"/>
      <c r="H24" s="137"/>
      <c r="I24" s="27">
        <f>I22+I23</f>
        <v>0</v>
      </c>
    </row>
    <row r="25" spans="1:10" x14ac:dyDescent="0.2">
      <c r="A25" s="60"/>
      <c r="D25" s="2"/>
    </row>
    <row r="26" spans="1:10" ht="22.5" x14ac:dyDescent="0.2">
      <c r="A26" s="60"/>
      <c r="B26" s="5" t="s">
        <v>123</v>
      </c>
      <c r="C26" s="5" t="s">
        <v>132</v>
      </c>
      <c r="D26" s="6" t="s">
        <v>0</v>
      </c>
      <c r="E26" s="6" t="s">
        <v>1</v>
      </c>
      <c r="F26" s="7" t="s">
        <v>124</v>
      </c>
      <c r="G26" s="5" t="s">
        <v>125</v>
      </c>
      <c r="H26" s="139" t="s">
        <v>126</v>
      </c>
      <c r="I26" s="8" t="s">
        <v>127</v>
      </c>
    </row>
    <row r="27" spans="1:10" ht="6" customHeight="1" thickBot="1" x14ac:dyDescent="0.25">
      <c r="A27" s="60"/>
    </row>
    <row r="28" spans="1:10" ht="15" customHeight="1" thickBot="1" x14ac:dyDescent="0.3">
      <c r="A28" s="60"/>
      <c r="B28" s="32">
        <v>1</v>
      </c>
      <c r="C28" s="119" t="s">
        <v>2</v>
      </c>
      <c r="D28" s="119"/>
      <c r="E28" s="65"/>
      <c r="F28" s="10"/>
      <c r="G28" s="11"/>
      <c r="H28" s="133"/>
      <c r="I28" s="12"/>
      <c r="J28" s="59" t="s">
        <v>218</v>
      </c>
    </row>
    <row r="29" spans="1:10" ht="8.1" customHeight="1" x14ac:dyDescent="0.2">
      <c r="A29" s="60"/>
    </row>
    <row r="30" spans="1:10" ht="12.75" customHeight="1" thickBot="1" x14ac:dyDescent="0.25">
      <c r="A30" s="60"/>
      <c r="B30" s="33" t="s">
        <v>137</v>
      </c>
      <c r="C30" s="122" t="s">
        <v>3</v>
      </c>
      <c r="D30" s="122"/>
      <c r="E30" s="64"/>
      <c r="F30" s="34">
        <v>1</v>
      </c>
      <c r="G30" s="35" t="s">
        <v>5</v>
      </c>
      <c r="H30" s="140" t="str">
        <f>IF((SUM(I33:I38)&gt;0),SUM(I33:I38),"")</f>
        <v/>
      </c>
      <c r="I30" s="36" t="str">
        <f>IF(H30&lt;&gt;"",$F30*H30,"")</f>
        <v/>
      </c>
      <c r="J30" s="59" t="s">
        <v>218</v>
      </c>
    </row>
    <row r="31" spans="1:10" ht="24" customHeight="1" thickTop="1" x14ac:dyDescent="0.2">
      <c r="A31" s="60"/>
      <c r="C31" s="126" t="s">
        <v>4</v>
      </c>
      <c r="D31" s="126"/>
    </row>
    <row r="32" spans="1:10" ht="8.1" customHeight="1" x14ac:dyDescent="0.2">
      <c r="A32" s="60"/>
    </row>
    <row r="33" spans="1:10" x14ac:dyDescent="0.2">
      <c r="A33" s="60"/>
      <c r="B33" s="37" t="s">
        <v>138</v>
      </c>
      <c r="C33" s="37"/>
      <c r="D33" s="38" t="s">
        <v>6</v>
      </c>
      <c r="E33" s="38"/>
      <c r="F33" s="39">
        <v>1</v>
      </c>
      <c r="G33" s="37" t="s">
        <v>5</v>
      </c>
      <c r="H33" s="40"/>
      <c r="I33" s="41" t="str">
        <f>IF(H33&lt;&gt;"",$F33*H33,"")</f>
        <v/>
      </c>
    </row>
    <row r="34" spans="1:10" ht="8.1" customHeight="1" x14ac:dyDescent="0.2">
      <c r="A34" s="60"/>
    </row>
    <row r="35" spans="1:10" x14ac:dyDescent="0.2">
      <c r="A35" s="60"/>
      <c r="B35" s="37" t="s">
        <v>139</v>
      </c>
      <c r="C35" s="37"/>
      <c r="D35" s="38" t="s">
        <v>7</v>
      </c>
      <c r="E35" s="38"/>
      <c r="F35" s="39">
        <v>1</v>
      </c>
      <c r="G35" s="37" t="s">
        <v>5</v>
      </c>
      <c r="H35" s="40"/>
      <c r="I35" s="41" t="str">
        <f>IF(H35&lt;&gt;"",$F35*H35,"")</f>
        <v/>
      </c>
    </row>
    <row r="36" spans="1:10" ht="8.1" customHeight="1" x14ac:dyDescent="0.2">
      <c r="A36" s="60"/>
    </row>
    <row r="37" spans="1:10" x14ac:dyDescent="0.2">
      <c r="A37" s="60"/>
      <c r="B37" s="37" t="s">
        <v>140</v>
      </c>
      <c r="C37" s="37"/>
      <c r="D37" s="38" t="s">
        <v>8</v>
      </c>
      <c r="E37" s="38"/>
      <c r="F37" s="39">
        <v>1</v>
      </c>
      <c r="G37" s="37" t="s">
        <v>5</v>
      </c>
      <c r="H37" s="40"/>
      <c r="I37" s="41" t="str">
        <f>IF(H37&lt;&gt;"",$F37*H37,"")</f>
        <v/>
      </c>
    </row>
    <row r="38" spans="1:10" ht="8.1" customHeight="1" x14ac:dyDescent="0.2">
      <c r="A38" s="60"/>
    </row>
    <row r="39" spans="1:10" ht="12.75" customHeight="1" thickBot="1" x14ac:dyDescent="0.25">
      <c r="A39" s="60"/>
      <c r="B39" s="33" t="s">
        <v>141</v>
      </c>
      <c r="C39" s="122" t="s">
        <v>9</v>
      </c>
      <c r="D39" s="122"/>
      <c r="E39" s="64"/>
      <c r="F39" s="34">
        <v>1</v>
      </c>
      <c r="G39" s="35" t="s">
        <v>5</v>
      </c>
      <c r="H39" s="140" t="str">
        <f>IF((SUM(I42:I126)&gt;0),SUM(I42:I126),"")</f>
        <v/>
      </c>
      <c r="I39" s="36" t="str">
        <f>IF(H39&lt;&gt;"",$F39*H39,"")</f>
        <v/>
      </c>
      <c r="J39" s="59" t="s">
        <v>218</v>
      </c>
    </row>
    <row r="40" spans="1:10" ht="60" customHeight="1" thickTop="1" x14ac:dyDescent="0.2">
      <c r="A40" s="60"/>
      <c r="C40" s="126" t="s">
        <v>133</v>
      </c>
      <c r="D40" s="126"/>
    </row>
    <row r="41" spans="1:10" ht="8.1" customHeight="1" x14ac:dyDescent="0.2">
      <c r="A41" s="60"/>
    </row>
    <row r="42" spans="1:10" ht="48" x14ac:dyDescent="0.2">
      <c r="A42" s="60"/>
      <c r="B42" s="42" t="s">
        <v>142</v>
      </c>
      <c r="C42" s="42" t="s">
        <v>10</v>
      </c>
      <c r="D42" s="43" t="s">
        <v>212</v>
      </c>
      <c r="E42" s="43" t="s">
        <v>11</v>
      </c>
      <c r="F42" s="44">
        <v>1</v>
      </c>
      <c r="G42" s="42" t="s">
        <v>12</v>
      </c>
      <c r="H42" s="45"/>
      <c r="I42" s="46" t="str">
        <f>IF(H42&lt;&gt;"",$F42*H42,"")</f>
        <v/>
      </c>
    </row>
    <row r="43" spans="1:10" ht="24" x14ac:dyDescent="0.2">
      <c r="A43" s="60"/>
      <c r="B43" s="47"/>
      <c r="C43" s="48" t="s">
        <v>13</v>
      </c>
      <c r="D43" s="57" t="s">
        <v>14</v>
      </c>
      <c r="E43" s="49"/>
      <c r="F43" s="50"/>
      <c r="G43" s="47"/>
      <c r="H43" s="141"/>
      <c r="I43" s="51"/>
    </row>
    <row r="44" spans="1:10" x14ac:dyDescent="0.2">
      <c r="A44" s="60"/>
      <c r="B44" s="47"/>
      <c r="C44" s="48"/>
      <c r="D44" s="57" t="s">
        <v>15</v>
      </c>
      <c r="E44" s="49"/>
      <c r="F44" s="50"/>
      <c r="G44" s="47"/>
      <c r="H44" s="141"/>
      <c r="I44" s="51"/>
    </row>
    <row r="45" spans="1:10" x14ac:dyDescent="0.2">
      <c r="A45" s="60"/>
      <c r="B45" s="47"/>
      <c r="C45" s="48"/>
      <c r="D45" s="57" t="s">
        <v>16</v>
      </c>
      <c r="E45" s="49"/>
      <c r="F45" s="50"/>
      <c r="G45" s="47"/>
      <c r="H45" s="141"/>
      <c r="I45" s="51"/>
    </row>
    <row r="46" spans="1:10" x14ac:dyDescent="0.2">
      <c r="A46" s="60"/>
      <c r="B46" s="47"/>
      <c r="C46" s="48" t="s">
        <v>17</v>
      </c>
      <c r="D46" s="57" t="s">
        <v>18</v>
      </c>
      <c r="E46" s="49"/>
      <c r="F46" s="50"/>
      <c r="G46" s="47"/>
      <c r="H46" s="141"/>
      <c r="I46" s="51"/>
    </row>
    <row r="47" spans="1:10" x14ac:dyDescent="0.2">
      <c r="A47" s="60"/>
      <c r="B47" s="47"/>
      <c r="C47" s="48"/>
      <c r="D47" s="57" t="s">
        <v>19</v>
      </c>
      <c r="E47" s="49"/>
      <c r="F47" s="50"/>
      <c r="G47" s="47"/>
      <c r="H47" s="141"/>
      <c r="I47" s="51"/>
    </row>
    <row r="48" spans="1:10" x14ac:dyDescent="0.2">
      <c r="A48" s="60"/>
      <c r="B48" s="47"/>
      <c r="C48" s="48" t="s">
        <v>20</v>
      </c>
      <c r="D48" s="57" t="s">
        <v>21</v>
      </c>
      <c r="E48" s="49"/>
      <c r="F48" s="50"/>
      <c r="G48" s="47"/>
      <c r="H48" s="141"/>
      <c r="I48" s="51"/>
    </row>
    <row r="49" spans="1:9" x14ac:dyDescent="0.2">
      <c r="A49" s="60"/>
      <c r="B49" s="47"/>
      <c r="C49" s="48" t="s">
        <v>22</v>
      </c>
      <c r="D49" s="57" t="s">
        <v>23</v>
      </c>
      <c r="E49" s="49"/>
      <c r="F49" s="50"/>
      <c r="G49" s="47"/>
      <c r="H49" s="141"/>
      <c r="I49" s="51"/>
    </row>
    <row r="50" spans="1:9" x14ac:dyDescent="0.2">
      <c r="A50" s="60"/>
      <c r="B50" s="47"/>
      <c r="C50" s="48"/>
      <c r="D50" s="57" t="s">
        <v>24</v>
      </c>
      <c r="E50" s="49"/>
      <c r="F50" s="50"/>
      <c r="G50" s="47"/>
      <c r="H50" s="141"/>
      <c r="I50" s="51"/>
    </row>
    <row r="51" spans="1:9" x14ac:dyDescent="0.2">
      <c r="A51" s="60"/>
      <c r="B51" s="47"/>
      <c r="C51" s="48"/>
      <c r="D51" s="57" t="s">
        <v>25</v>
      </c>
      <c r="E51" s="49"/>
      <c r="F51" s="50"/>
      <c r="G51" s="47"/>
      <c r="H51" s="141"/>
      <c r="I51" s="51"/>
    </row>
    <row r="52" spans="1:9" x14ac:dyDescent="0.2">
      <c r="A52" s="60"/>
      <c r="B52" s="47"/>
      <c r="C52" s="48"/>
      <c r="D52" s="57" t="s">
        <v>26</v>
      </c>
      <c r="E52" s="49"/>
      <c r="F52" s="50"/>
      <c r="G52" s="47"/>
      <c r="H52" s="141"/>
      <c r="I52" s="51"/>
    </row>
    <row r="53" spans="1:9" x14ac:dyDescent="0.2">
      <c r="A53" s="60"/>
      <c r="B53" s="47"/>
      <c r="C53" s="48"/>
      <c r="D53" s="57" t="s">
        <v>27</v>
      </c>
      <c r="E53" s="49"/>
      <c r="F53" s="50"/>
      <c r="G53" s="47"/>
      <c r="H53" s="141"/>
      <c r="I53" s="51"/>
    </row>
    <row r="54" spans="1:9" x14ac:dyDescent="0.2">
      <c r="A54" s="60"/>
      <c r="B54" s="47"/>
      <c r="C54" s="48"/>
      <c r="D54" s="57" t="s">
        <v>28</v>
      </c>
      <c r="E54" s="49"/>
      <c r="F54" s="50"/>
      <c r="G54" s="47"/>
      <c r="H54" s="141"/>
      <c r="I54" s="51"/>
    </row>
    <row r="55" spans="1:9" x14ac:dyDescent="0.2">
      <c r="A55" s="60"/>
      <c r="B55" s="47"/>
      <c r="C55" s="48"/>
      <c r="D55" s="57" t="s">
        <v>29</v>
      </c>
      <c r="E55" s="49"/>
      <c r="F55" s="50"/>
      <c r="G55" s="47"/>
      <c r="H55" s="141"/>
      <c r="I55" s="51"/>
    </row>
    <row r="56" spans="1:9" x14ac:dyDescent="0.2">
      <c r="A56" s="60"/>
      <c r="B56" s="52"/>
      <c r="C56" s="53"/>
      <c r="D56" s="58" t="s">
        <v>30</v>
      </c>
      <c r="E56" s="54"/>
      <c r="F56" s="55"/>
      <c r="G56" s="52"/>
      <c r="H56" s="142"/>
      <c r="I56" s="56"/>
    </row>
    <row r="57" spans="1:9" ht="8.1" customHeight="1" x14ac:dyDescent="0.2">
      <c r="A57" s="60"/>
    </row>
    <row r="58" spans="1:9" ht="24" x14ac:dyDescent="0.2">
      <c r="A58" s="60"/>
      <c r="B58" s="37" t="s">
        <v>143</v>
      </c>
      <c r="C58" s="37"/>
      <c r="D58" s="38" t="s">
        <v>31</v>
      </c>
      <c r="E58" s="38" t="s">
        <v>11</v>
      </c>
      <c r="F58" s="39">
        <v>1</v>
      </c>
      <c r="G58" s="37" t="s">
        <v>5</v>
      </c>
      <c r="H58" s="40"/>
      <c r="I58" s="41" t="str">
        <f>IF(H58&lt;&gt;"",$F58*H58,"")</f>
        <v/>
      </c>
    </row>
    <row r="59" spans="1:9" ht="8.1" customHeight="1" x14ac:dyDescent="0.2">
      <c r="A59" s="60"/>
    </row>
    <row r="60" spans="1:9" ht="24" x14ac:dyDescent="0.2">
      <c r="A60" s="60"/>
      <c r="B60" s="37" t="s">
        <v>144</v>
      </c>
      <c r="C60" s="37" t="s">
        <v>32</v>
      </c>
      <c r="D60" s="38" t="s">
        <v>33</v>
      </c>
      <c r="E60" s="38" t="s">
        <v>34</v>
      </c>
      <c r="F60" s="39">
        <v>1</v>
      </c>
      <c r="G60" s="37" t="s">
        <v>12</v>
      </c>
      <c r="H60" s="40"/>
      <c r="I60" s="41" t="str">
        <f>IF(H60&lt;&gt;"",$F60*H60,"")</f>
        <v/>
      </c>
    </row>
    <row r="61" spans="1:9" ht="8.1" customHeight="1" x14ac:dyDescent="0.2">
      <c r="A61" s="60"/>
    </row>
    <row r="62" spans="1:9" ht="36" x14ac:dyDescent="0.2">
      <c r="A62" s="60"/>
      <c r="B62" s="37" t="s">
        <v>145</v>
      </c>
      <c r="C62" s="37" t="s">
        <v>35</v>
      </c>
      <c r="D62" s="38" t="s">
        <v>36</v>
      </c>
      <c r="E62" s="38" t="s">
        <v>34</v>
      </c>
      <c r="F62" s="39">
        <v>1</v>
      </c>
      <c r="G62" s="37" t="s">
        <v>12</v>
      </c>
      <c r="H62" s="40"/>
      <c r="I62" s="41" t="str">
        <f>IF(H62&lt;&gt;"",$F62*H62,"")</f>
        <v/>
      </c>
    </row>
    <row r="63" spans="1:9" ht="8.1" customHeight="1" x14ac:dyDescent="0.2">
      <c r="A63" s="60"/>
    </row>
    <row r="64" spans="1:9" ht="24" x14ac:dyDescent="0.2">
      <c r="A64" s="60"/>
      <c r="B64" s="37" t="s">
        <v>146</v>
      </c>
      <c r="C64" s="37" t="s">
        <v>37</v>
      </c>
      <c r="D64" s="38" t="s">
        <v>38</v>
      </c>
      <c r="E64" s="38" t="s">
        <v>34</v>
      </c>
      <c r="F64" s="39">
        <v>12</v>
      </c>
      <c r="G64" s="37" t="s">
        <v>12</v>
      </c>
      <c r="H64" s="40"/>
      <c r="I64" s="41" t="str">
        <f>IF(H64&lt;&gt;"",$F64*H64,"")</f>
        <v/>
      </c>
    </row>
    <row r="65" spans="1:9" ht="8.1" customHeight="1" x14ac:dyDescent="0.2">
      <c r="A65" s="60"/>
    </row>
    <row r="66" spans="1:9" ht="24" x14ac:dyDescent="0.2">
      <c r="A66" s="60"/>
      <c r="B66" s="37" t="s">
        <v>147</v>
      </c>
      <c r="C66" s="37" t="s">
        <v>35</v>
      </c>
      <c r="D66" s="38" t="s">
        <v>39</v>
      </c>
      <c r="E66" s="38" t="s">
        <v>34</v>
      </c>
      <c r="F66" s="39">
        <v>1</v>
      </c>
      <c r="G66" s="37" t="s">
        <v>12</v>
      </c>
      <c r="H66" s="40"/>
      <c r="I66" s="41" t="str">
        <f>IF(H66&lt;&gt;"",$F66*H66,"")</f>
        <v/>
      </c>
    </row>
    <row r="67" spans="1:9" ht="8.1" customHeight="1" x14ac:dyDescent="0.2">
      <c r="A67" s="60"/>
    </row>
    <row r="68" spans="1:9" ht="24" x14ac:dyDescent="0.2">
      <c r="A68" s="60"/>
      <c r="B68" s="37" t="s">
        <v>148</v>
      </c>
      <c r="C68" s="37" t="s">
        <v>40</v>
      </c>
      <c r="D68" s="38" t="s">
        <v>41</v>
      </c>
      <c r="E68" s="38" t="s">
        <v>34</v>
      </c>
      <c r="F68" s="39">
        <v>1</v>
      </c>
      <c r="G68" s="37" t="s">
        <v>12</v>
      </c>
      <c r="H68" s="40"/>
      <c r="I68" s="41" t="str">
        <f>IF(H68&lt;&gt;"",$F68*H68,"")</f>
        <v/>
      </c>
    </row>
    <row r="69" spans="1:9" ht="8.1" customHeight="1" x14ac:dyDescent="0.2">
      <c r="A69" s="60"/>
    </row>
    <row r="70" spans="1:9" ht="24" x14ac:dyDescent="0.2">
      <c r="A70" s="60"/>
      <c r="B70" s="37" t="s">
        <v>149</v>
      </c>
      <c r="C70" s="37" t="s">
        <v>42</v>
      </c>
      <c r="D70" s="38" t="s">
        <v>43</v>
      </c>
      <c r="E70" s="38" t="s">
        <v>34</v>
      </c>
      <c r="F70" s="39">
        <v>1</v>
      </c>
      <c r="G70" s="37" t="s">
        <v>12</v>
      </c>
      <c r="H70" s="40"/>
      <c r="I70" s="41" t="str">
        <f>IF(H70&lt;&gt;"",$F70*H70,"")</f>
        <v/>
      </c>
    </row>
    <row r="71" spans="1:9" ht="8.1" customHeight="1" x14ac:dyDescent="0.2">
      <c r="A71" s="60"/>
    </row>
    <row r="72" spans="1:9" ht="24" x14ac:dyDescent="0.2">
      <c r="A72" s="60"/>
      <c r="B72" s="37" t="s">
        <v>150</v>
      </c>
      <c r="C72" s="37" t="s">
        <v>40</v>
      </c>
      <c r="D72" s="38" t="s">
        <v>44</v>
      </c>
      <c r="E72" s="38" t="s">
        <v>34</v>
      </c>
      <c r="F72" s="39">
        <v>3</v>
      </c>
      <c r="G72" s="37" t="s">
        <v>12</v>
      </c>
      <c r="H72" s="40"/>
      <c r="I72" s="41" t="str">
        <f>IF(H72&lt;&gt;"",$F72*H72,"")</f>
        <v/>
      </c>
    </row>
    <row r="73" spans="1:9" ht="8.1" customHeight="1" x14ac:dyDescent="0.2">
      <c r="A73" s="60"/>
    </row>
    <row r="74" spans="1:9" ht="24" x14ac:dyDescent="0.2">
      <c r="A74" s="60"/>
      <c r="B74" s="37" t="s">
        <v>151</v>
      </c>
      <c r="C74" s="37" t="s">
        <v>42</v>
      </c>
      <c r="D74" s="38" t="s">
        <v>45</v>
      </c>
      <c r="E74" s="38" t="s">
        <v>34</v>
      </c>
      <c r="F74" s="39">
        <v>1</v>
      </c>
      <c r="G74" s="37" t="s">
        <v>12</v>
      </c>
      <c r="H74" s="40"/>
      <c r="I74" s="41" t="str">
        <f>IF(H74&lt;&gt;"",$F74*H74,"")</f>
        <v/>
      </c>
    </row>
    <row r="75" spans="1:9" ht="8.1" customHeight="1" x14ac:dyDescent="0.2">
      <c r="A75" s="60"/>
    </row>
    <row r="76" spans="1:9" ht="48" x14ac:dyDescent="0.2">
      <c r="A76" s="60"/>
      <c r="B76" s="37" t="s">
        <v>152</v>
      </c>
      <c r="C76" s="37" t="s">
        <v>46</v>
      </c>
      <c r="D76" s="38" t="s">
        <v>47</v>
      </c>
      <c r="E76" s="38" t="s">
        <v>48</v>
      </c>
      <c r="F76" s="39">
        <v>1</v>
      </c>
      <c r="G76" s="37" t="s">
        <v>12</v>
      </c>
      <c r="H76" s="40"/>
      <c r="I76" s="41" t="str">
        <f>IF(H76&lt;&gt;"",$F76*H76,"")</f>
        <v/>
      </c>
    </row>
    <row r="77" spans="1:9" ht="8.1" customHeight="1" x14ac:dyDescent="0.2">
      <c r="A77" s="60"/>
    </row>
    <row r="78" spans="1:9" ht="24" x14ac:dyDescent="0.2">
      <c r="A78" s="60"/>
      <c r="B78" s="37" t="s">
        <v>153</v>
      </c>
      <c r="C78" s="37" t="s">
        <v>49</v>
      </c>
      <c r="D78" s="38" t="s">
        <v>50</v>
      </c>
      <c r="E78" s="38" t="s">
        <v>51</v>
      </c>
      <c r="F78" s="39">
        <v>3</v>
      </c>
      <c r="G78" s="37" t="s">
        <v>12</v>
      </c>
      <c r="H78" s="40"/>
      <c r="I78" s="41" t="str">
        <f>IF(H78&lt;&gt;"",$F78*H78,"")</f>
        <v/>
      </c>
    </row>
    <row r="79" spans="1:9" ht="8.1" customHeight="1" x14ac:dyDescent="0.2">
      <c r="A79" s="60"/>
    </row>
    <row r="80" spans="1:9" ht="48" x14ac:dyDescent="0.2">
      <c r="A80" s="60"/>
      <c r="B80" s="37" t="s">
        <v>154</v>
      </c>
      <c r="C80" s="37" t="s">
        <v>52</v>
      </c>
      <c r="D80" s="38" t="s">
        <v>53</v>
      </c>
      <c r="E80" s="38" t="s">
        <v>54</v>
      </c>
      <c r="F80" s="39">
        <v>1</v>
      </c>
      <c r="G80" s="37" t="s">
        <v>5</v>
      </c>
      <c r="H80" s="40"/>
      <c r="I80" s="41" t="str">
        <f>IF(H80&lt;&gt;"",$F80*H80,"")</f>
        <v/>
      </c>
    </row>
    <row r="81" spans="1:9" ht="8.1" customHeight="1" x14ac:dyDescent="0.2">
      <c r="A81" s="60"/>
    </row>
    <row r="82" spans="1:9" ht="24" x14ac:dyDescent="0.2">
      <c r="A82" s="60"/>
      <c r="B82" s="37" t="s">
        <v>155</v>
      </c>
      <c r="C82" s="37"/>
      <c r="D82" s="38" t="s">
        <v>55</v>
      </c>
      <c r="E82" s="38" t="s">
        <v>34</v>
      </c>
      <c r="F82" s="39">
        <v>2</v>
      </c>
      <c r="G82" s="37" t="s">
        <v>12</v>
      </c>
      <c r="H82" s="40"/>
      <c r="I82" s="41" t="str">
        <f>IF(H82&lt;&gt;"",$F82*H82,"")</f>
        <v/>
      </c>
    </row>
    <row r="83" spans="1:9" ht="8.1" customHeight="1" x14ac:dyDescent="0.2">
      <c r="A83" s="60"/>
    </row>
    <row r="84" spans="1:9" ht="24" x14ac:dyDescent="0.2">
      <c r="A84" s="60"/>
      <c r="B84" s="37" t="s">
        <v>156</v>
      </c>
      <c r="C84" s="37"/>
      <c r="D84" s="38" t="s">
        <v>56</v>
      </c>
      <c r="E84" s="38" t="s">
        <v>34</v>
      </c>
      <c r="F84" s="39">
        <v>3</v>
      </c>
      <c r="G84" s="37" t="s">
        <v>12</v>
      </c>
      <c r="H84" s="40"/>
      <c r="I84" s="41" t="str">
        <f>IF(H84&lt;&gt;"",$F84*H84,"")</f>
        <v/>
      </c>
    </row>
    <row r="85" spans="1:9" ht="8.1" customHeight="1" x14ac:dyDescent="0.2">
      <c r="A85" s="60"/>
    </row>
    <row r="86" spans="1:9" ht="24" x14ac:dyDescent="0.2">
      <c r="A86" s="60"/>
      <c r="B86" s="37" t="s">
        <v>157</v>
      </c>
      <c r="C86" s="37" t="s">
        <v>57</v>
      </c>
      <c r="D86" s="38" t="s">
        <v>58</v>
      </c>
      <c r="E86" s="38" t="s">
        <v>34</v>
      </c>
      <c r="F86" s="39">
        <v>3</v>
      </c>
      <c r="G86" s="37" t="s">
        <v>12</v>
      </c>
      <c r="H86" s="40"/>
      <c r="I86" s="41" t="str">
        <f>IF(H86&lt;&gt;"",$F86*H86,"")</f>
        <v/>
      </c>
    </row>
    <row r="87" spans="1:9" ht="8.1" customHeight="1" x14ac:dyDescent="0.2">
      <c r="A87" s="60"/>
    </row>
    <row r="88" spans="1:9" ht="24" x14ac:dyDescent="0.2">
      <c r="A88" s="60"/>
      <c r="B88" s="37" t="s">
        <v>158</v>
      </c>
      <c r="C88" s="37"/>
      <c r="D88" s="38" t="s">
        <v>59</v>
      </c>
      <c r="E88" s="38" t="s">
        <v>34</v>
      </c>
      <c r="F88" s="39">
        <v>2</v>
      </c>
      <c r="G88" s="37" t="s">
        <v>12</v>
      </c>
      <c r="H88" s="40"/>
      <c r="I88" s="41" t="str">
        <f>IF(H88&lt;&gt;"",$F88*H88,"")</f>
        <v/>
      </c>
    </row>
    <row r="89" spans="1:9" ht="8.1" customHeight="1" x14ac:dyDescent="0.2">
      <c r="A89" s="60"/>
    </row>
    <row r="90" spans="1:9" ht="24" x14ac:dyDescent="0.2">
      <c r="A90" s="60"/>
      <c r="B90" s="37" t="s">
        <v>159</v>
      </c>
      <c r="C90" s="37"/>
      <c r="D90" s="38" t="s">
        <v>60</v>
      </c>
      <c r="E90" s="38" t="s">
        <v>34</v>
      </c>
      <c r="F90" s="39">
        <v>1</v>
      </c>
      <c r="G90" s="37" t="s">
        <v>12</v>
      </c>
      <c r="H90" s="40"/>
      <c r="I90" s="41" t="str">
        <f>IF(H90&lt;&gt;"",$F90*H90,"")</f>
        <v/>
      </c>
    </row>
    <row r="91" spans="1:9" ht="8.1" customHeight="1" x14ac:dyDescent="0.2">
      <c r="A91" s="60"/>
    </row>
    <row r="92" spans="1:9" ht="24" x14ac:dyDescent="0.2">
      <c r="A92" s="60"/>
      <c r="B92" s="37" t="s">
        <v>160</v>
      </c>
      <c r="C92" s="37" t="s">
        <v>61</v>
      </c>
      <c r="D92" s="38" t="s">
        <v>62</v>
      </c>
      <c r="E92" s="38" t="s">
        <v>34</v>
      </c>
      <c r="F92" s="39">
        <v>3</v>
      </c>
      <c r="G92" s="37" t="s">
        <v>12</v>
      </c>
      <c r="H92" s="40"/>
      <c r="I92" s="41" t="str">
        <f>IF(H92&lt;&gt;"",$F92*H92,"")</f>
        <v/>
      </c>
    </row>
    <row r="93" spans="1:9" ht="8.1" customHeight="1" x14ac:dyDescent="0.2">
      <c r="A93" s="60"/>
    </row>
    <row r="94" spans="1:9" ht="36" x14ac:dyDescent="0.2">
      <c r="A94" s="60"/>
      <c r="B94" s="37" t="s">
        <v>161</v>
      </c>
      <c r="C94" s="37" t="s">
        <v>63</v>
      </c>
      <c r="D94" s="38" t="s">
        <v>64</v>
      </c>
      <c r="E94" s="38" t="s">
        <v>34</v>
      </c>
      <c r="F94" s="39">
        <v>8</v>
      </c>
      <c r="G94" s="37" t="s">
        <v>12</v>
      </c>
      <c r="H94" s="40"/>
      <c r="I94" s="41" t="str">
        <f>IF(H94&lt;&gt;"",$F94*H94,"")</f>
        <v/>
      </c>
    </row>
    <row r="95" spans="1:9" ht="8.1" customHeight="1" x14ac:dyDescent="0.2">
      <c r="A95" s="60"/>
    </row>
    <row r="96" spans="1:9" ht="24" x14ac:dyDescent="0.2">
      <c r="A96" s="60"/>
      <c r="B96" s="37" t="s">
        <v>162</v>
      </c>
      <c r="C96" s="37" t="s">
        <v>65</v>
      </c>
      <c r="D96" s="38" t="s">
        <v>66</v>
      </c>
      <c r="E96" s="38" t="s">
        <v>34</v>
      </c>
      <c r="F96" s="39">
        <v>1</v>
      </c>
      <c r="G96" s="37" t="s">
        <v>12</v>
      </c>
      <c r="H96" s="40"/>
      <c r="I96" s="41" t="str">
        <f>IF(H96&lt;&gt;"",$F96*H96,"")</f>
        <v/>
      </c>
    </row>
    <row r="97" spans="1:9" ht="8.1" customHeight="1" x14ac:dyDescent="0.2">
      <c r="A97" s="60"/>
    </row>
    <row r="98" spans="1:9" ht="132" x14ac:dyDescent="0.2">
      <c r="A98" s="60"/>
      <c r="B98" s="37" t="s">
        <v>163</v>
      </c>
      <c r="C98" s="37" t="s">
        <v>67</v>
      </c>
      <c r="D98" s="38" t="s">
        <v>217</v>
      </c>
      <c r="E98" s="38" t="s">
        <v>34</v>
      </c>
      <c r="F98" s="39">
        <v>8</v>
      </c>
      <c r="G98" s="37" t="s">
        <v>12</v>
      </c>
      <c r="H98" s="40"/>
      <c r="I98" s="41" t="str">
        <f>IF(H98&lt;&gt;"",$F98*H98,"")</f>
        <v/>
      </c>
    </row>
    <row r="99" spans="1:9" ht="8.1" customHeight="1" x14ac:dyDescent="0.2">
      <c r="A99" s="60"/>
    </row>
    <row r="100" spans="1:9" ht="24" x14ac:dyDescent="0.2">
      <c r="A100" s="60"/>
      <c r="B100" s="37" t="s">
        <v>164</v>
      </c>
      <c r="C100" s="37" t="s">
        <v>68</v>
      </c>
      <c r="D100" s="38" t="s">
        <v>69</v>
      </c>
      <c r="E100" s="38" t="s">
        <v>34</v>
      </c>
      <c r="F100" s="39">
        <v>2</v>
      </c>
      <c r="G100" s="37" t="s">
        <v>12</v>
      </c>
      <c r="H100" s="40"/>
      <c r="I100" s="41" t="str">
        <f>IF(H100&lt;&gt;"",$F100*H100,"")</f>
        <v/>
      </c>
    </row>
    <row r="101" spans="1:9" ht="8.1" customHeight="1" x14ac:dyDescent="0.2">
      <c r="A101" s="60"/>
    </row>
    <row r="102" spans="1:9" ht="60" x14ac:dyDescent="0.2">
      <c r="A102" s="60"/>
      <c r="B102" s="42" t="s">
        <v>165</v>
      </c>
      <c r="C102" s="42" t="s">
        <v>70</v>
      </c>
      <c r="D102" s="43" t="s">
        <v>213</v>
      </c>
      <c r="E102" s="43" t="s">
        <v>71</v>
      </c>
      <c r="F102" s="44">
        <v>1</v>
      </c>
      <c r="G102" s="42" t="s">
        <v>12</v>
      </c>
      <c r="H102" s="45"/>
      <c r="I102" s="46" t="str">
        <f>IF(H102&lt;&gt;"",$F102*H102,"")</f>
        <v/>
      </c>
    </row>
    <row r="103" spans="1:9" ht="24" x14ac:dyDescent="0.2">
      <c r="A103" s="60"/>
      <c r="B103" s="52"/>
      <c r="C103" s="53"/>
      <c r="D103" s="58" t="s">
        <v>72</v>
      </c>
      <c r="E103" s="54"/>
      <c r="F103" s="55"/>
      <c r="G103" s="52"/>
      <c r="H103" s="142"/>
      <c r="I103" s="56"/>
    </row>
    <row r="104" spans="1:9" ht="8.1" customHeight="1" x14ac:dyDescent="0.2">
      <c r="A104" s="60"/>
    </row>
    <row r="105" spans="1:9" ht="36" x14ac:dyDescent="0.2">
      <c r="A105" s="60"/>
      <c r="B105" s="37" t="s">
        <v>166</v>
      </c>
      <c r="C105" s="37"/>
      <c r="D105" s="38" t="s">
        <v>73</v>
      </c>
      <c r="E105" s="38" t="s">
        <v>74</v>
      </c>
      <c r="F105" s="39">
        <v>1</v>
      </c>
      <c r="G105" s="37" t="s">
        <v>12</v>
      </c>
      <c r="H105" s="40"/>
      <c r="I105" s="41" t="str">
        <f>IF(H105&lt;&gt;"",$F105*H105,"")</f>
        <v/>
      </c>
    </row>
    <row r="106" spans="1:9" ht="8.1" customHeight="1" x14ac:dyDescent="0.2">
      <c r="A106" s="60"/>
    </row>
    <row r="107" spans="1:9" x14ac:dyDescent="0.2">
      <c r="A107" s="60"/>
      <c r="B107" s="37" t="s">
        <v>167</v>
      </c>
      <c r="C107" s="37"/>
      <c r="D107" s="38" t="s">
        <v>75</v>
      </c>
      <c r="E107" s="38"/>
      <c r="F107" s="39">
        <v>4</v>
      </c>
      <c r="G107" s="37" t="s">
        <v>76</v>
      </c>
      <c r="H107" s="40"/>
      <c r="I107" s="41" t="str">
        <f>IF(H107&lt;&gt;"",$F107*H107,"")</f>
        <v/>
      </c>
    </row>
    <row r="108" spans="1:9" ht="8.1" customHeight="1" x14ac:dyDescent="0.2">
      <c r="A108" s="60"/>
    </row>
    <row r="109" spans="1:9" ht="24" x14ac:dyDescent="0.2">
      <c r="A109" s="60"/>
      <c r="B109" s="37" t="s">
        <v>168</v>
      </c>
      <c r="C109" s="37"/>
      <c r="D109" s="38" t="s">
        <v>77</v>
      </c>
      <c r="E109" s="38" t="s">
        <v>78</v>
      </c>
      <c r="F109" s="39">
        <v>4</v>
      </c>
      <c r="G109" s="37" t="s">
        <v>76</v>
      </c>
      <c r="H109" s="40"/>
      <c r="I109" s="41" t="str">
        <f>IF(H109&lt;&gt;"",$F109*H109,"")</f>
        <v/>
      </c>
    </row>
    <row r="110" spans="1:9" ht="8.1" customHeight="1" x14ac:dyDescent="0.2">
      <c r="A110" s="60"/>
    </row>
    <row r="111" spans="1:9" ht="24" x14ac:dyDescent="0.2">
      <c r="A111" s="60"/>
      <c r="B111" s="37" t="s">
        <v>169</v>
      </c>
      <c r="C111" s="37"/>
      <c r="D111" s="38" t="s">
        <v>79</v>
      </c>
      <c r="E111" s="38" t="s">
        <v>78</v>
      </c>
      <c r="F111" s="39">
        <v>1</v>
      </c>
      <c r="G111" s="37" t="s">
        <v>76</v>
      </c>
      <c r="H111" s="40"/>
      <c r="I111" s="41" t="str">
        <f>IF(H111&lt;&gt;"",$F111*H111,"")</f>
        <v/>
      </c>
    </row>
    <row r="112" spans="1:9" ht="8.1" customHeight="1" x14ac:dyDescent="0.2">
      <c r="A112" s="60"/>
    </row>
    <row r="113" spans="1:10" ht="24" x14ac:dyDescent="0.2">
      <c r="A113" s="60"/>
      <c r="B113" s="37" t="s">
        <v>170</v>
      </c>
      <c r="C113" s="37"/>
      <c r="D113" s="38" t="s">
        <v>80</v>
      </c>
      <c r="E113" s="38" t="s">
        <v>34</v>
      </c>
      <c r="F113" s="39">
        <v>6</v>
      </c>
      <c r="G113" s="37" t="s">
        <v>12</v>
      </c>
      <c r="H113" s="40"/>
      <c r="I113" s="41" t="str">
        <f>IF(H113&lt;&gt;"",$F113*H113,"")</f>
        <v/>
      </c>
    </row>
    <row r="114" spans="1:10" ht="8.1" customHeight="1" x14ac:dyDescent="0.2">
      <c r="A114" s="60"/>
    </row>
    <row r="115" spans="1:10" ht="24" x14ac:dyDescent="0.2">
      <c r="A115" s="60"/>
      <c r="B115" s="37" t="s">
        <v>171</v>
      </c>
      <c r="C115" s="37"/>
      <c r="D115" s="38" t="s">
        <v>81</v>
      </c>
      <c r="E115" s="38" t="s">
        <v>54</v>
      </c>
      <c r="F115" s="39">
        <v>24</v>
      </c>
      <c r="G115" s="37" t="s">
        <v>12</v>
      </c>
      <c r="H115" s="40"/>
      <c r="I115" s="41" t="str">
        <f>IF(H115&lt;&gt;"",$F115*H115,"")</f>
        <v/>
      </c>
    </row>
    <row r="116" spans="1:10" ht="8.1" customHeight="1" x14ac:dyDescent="0.2">
      <c r="A116" s="60"/>
    </row>
    <row r="117" spans="1:10" x14ac:dyDescent="0.2">
      <c r="A117" s="60"/>
      <c r="B117" s="37" t="s">
        <v>172</v>
      </c>
      <c r="C117" s="37"/>
      <c r="D117" s="38" t="s">
        <v>82</v>
      </c>
      <c r="E117" s="38"/>
      <c r="F117" s="39">
        <v>1</v>
      </c>
      <c r="G117" s="37" t="s">
        <v>12</v>
      </c>
      <c r="H117" s="40"/>
      <c r="I117" s="41" t="str">
        <f>IF(H117&lt;&gt;"",$F117*H117,"")</f>
        <v/>
      </c>
    </row>
    <row r="118" spans="1:10" ht="8.1" customHeight="1" x14ac:dyDescent="0.2">
      <c r="A118" s="60"/>
    </row>
    <row r="119" spans="1:10" ht="24" x14ac:dyDescent="0.2">
      <c r="A119" s="60"/>
      <c r="B119" s="37" t="s">
        <v>173</v>
      </c>
      <c r="C119" s="37"/>
      <c r="D119" s="38" t="s">
        <v>83</v>
      </c>
      <c r="E119" s="38"/>
      <c r="F119" s="39">
        <v>1</v>
      </c>
      <c r="G119" s="37" t="s">
        <v>5</v>
      </c>
      <c r="H119" s="40"/>
      <c r="I119" s="41" t="str">
        <f>IF(H119&lt;&gt;"",$F119*H119,"")</f>
        <v/>
      </c>
    </row>
    <row r="120" spans="1:10" ht="8.1" customHeight="1" x14ac:dyDescent="0.2">
      <c r="A120" s="60"/>
    </row>
    <row r="121" spans="1:10" x14ac:dyDescent="0.2">
      <c r="A121" s="60"/>
      <c r="B121" s="37" t="s">
        <v>174</v>
      </c>
      <c r="C121" s="37"/>
      <c r="D121" s="38" t="s">
        <v>84</v>
      </c>
      <c r="E121" s="38"/>
      <c r="F121" s="39">
        <v>1</v>
      </c>
      <c r="G121" s="37" t="s">
        <v>5</v>
      </c>
      <c r="H121" s="40"/>
      <c r="I121" s="41" t="str">
        <f>IF(H121&lt;&gt;"",$F121*H121,"")</f>
        <v/>
      </c>
    </row>
    <row r="122" spans="1:10" x14ac:dyDescent="0.2">
      <c r="A122" s="60"/>
      <c r="B122" s="37"/>
      <c r="C122" s="37"/>
      <c r="D122" s="38"/>
      <c r="E122" s="38"/>
      <c r="F122" s="39"/>
      <c r="G122" s="37"/>
      <c r="H122" s="143"/>
      <c r="I122" s="41"/>
    </row>
    <row r="123" spans="1:10" x14ac:dyDescent="0.2">
      <c r="A123" s="60"/>
      <c r="B123" s="37" t="s">
        <v>225</v>
      </c>
      <c r="C123" s="37"/>
      <c r="D123" s="38" t="s">
        <v>226</v>
      </c>
      <c r="E123" s="38"/>
      <c r="F123" s="39">
        <v>6</v>
      </c>
      <c r="G123" s="37" t="s">
        <v>12</v>
      </c>
      <c r="H123" s="40"/>
      <c r="I123" s="41" t="str">
        <f>IF(H123&lt;&gt;"",$F123*H123,"")</f>
        <v/>
      </c>
    </row>
    <row r="124" spans="1:10" ht="8.1" customHeight="1" x14ac:dyDescent="0.2">
      <c r="A124" s="60"/>
    </row>
    <row r="125" spans="1:10" ht="24" x14ac:dyDescent="0.2">
      <c r="A125" s="60"/>
      <c r="B125" s="37" t="s">
        <v>228</v>
      </c>
      <c r="C125" s="37"/>
      <c r="D125" s="38" t="s">
        <v>227</v>
      </c>
      <c r="E125" s="38"/>
      <c r="F125" s="39">
        <v>10</v>
      </c>
      <c r="G125" s="37" t="s">
        <v>94</v>
      </c>
      <c r="H125" s="40"/>
      <c r="I125" s="41" t="str">
        <f>IF(H125&lt;&gt;"",$F125*H125,"")</f>
        <v/>
      </c>
    </row>
    <row r="126" spans="1:10" ht="8.1" customHeight="1" x14ac:dyDescent="0.2">
      <c r="A126" s="60"/>
    </row>
    <row r="127" spans="1:10" ht="12.75" customHeight="1" thickBot="1" x14ac:dyDescent="0.25">
      <c r="A127" s="60"/>
      <c r="B127" s="33" t="s">
        <v>175</v>
      </c>
      <c r="C127" s="122" t="s">
        <v>85</v>
      </c>
      <c r="D127" s="122"/>
      <c r="E127" s="64"/>
      <c r="F127" s="34">
        <v>1</v>
      </c>
      <c r="G127" s="35" t="s">
        <v>5</v>
      </c>
      <c r="H127" s="140" t="str">
        <f>IF((SUM(I130:I133)&gt;0),SUM(I130:I133),"")</f>
        <v/>
      </c>
      <c r="I127" s="36" t="str">
        <f>IF(H127&lt;&gt;"",$F127*H127,"")</f>
        <v/>
      </c>
      <c r="J127" s="59" t="s">
        <v>218</v>
      </c>
    </row>
    <row r="128" spans="1:10" ht="24" customHeight="1" thickTop="1" x14ac:dyDescent="0.2">
      <c r="A128" s="60"/>
      <c r="C128" s="126" t="s">
        <v>86</v>
      </c>
      <c r="D128" s="126"/>
    </row>
    <row r="129" spans="1:10" ht="8.1" customHeight="1" x14ac:dyDescent="0.2">
      <c r="A129" s="60"/>
    </row>
    <row r="130" spans="1:10" x14ac:dyDescent="0.2">
      <c r="A130" s="60"/>
      <c r="B130" s="37" t="s">
        <v>176</v>
      </c>
      <c r="C130" s="37"/>
      <c r="D130" s="38" t="s">
        <v>87</v>
      </c>
      <c r="E130" s="38"/>
      <c r="F130" s="39">
        <v>1</v>
      </c>
      <c r="G130" s="37" t="s">
        <v>5</v>
      </c>
      <c r="H130" s="40"/>
      <c r="I130" s="41" t="str">
        <f>IF(H130&lt;&gt;"",$F130*H130,"")</f>
        <v/>
      </c>
    </row>
    <row r="131" spans="1:10" ht="8.1" customHeight="1" x14ac:dyDescent="0.2">
      <c r="A131" s="60"/>
    </row>
    <row r="132" spans="1:10" x14ac:dyDescent="0.2">
      <c r="A132" s="60"/>
      <c r="B132" s="37" t="s">
        <v>177</v>
      </c>
      <c r="C132" s="37"/>
      <c r="D132" s="38" t="s">
        <v>8</v>
      </c>
      <c r="E132" s="38"/>
      <c r="F132" s="39">
        <v>1</v>
      </c>
      <c r="G132" s="37" t="s">
        <v>5</v>
      </c>
      <c r="H132" s="40"/>
      <c r="I132" s="41" t="str">
        <f>IF(H132&lt;&gt;"",$F132*H132,"")</f>
        <v/>
      </c>
    </row>
    <row r="133" spans="1:10" ht="8.1" customHeight="1" x14ac:dyDescent="0.2">
      <c r="A133" s="60"/>
    </row>
    <row r="134" spans="1:10" ht="12.75" customHeight="1" thickBot="1" x14ac:dyDescent="0.25">
      <c r="A134" s="60"/>
      <c r="B134" s="33" t="s">
        <v>178</v>
      </c>
      <c r="C134" s="122" t="s">
        <v>88</v>
      </c>
      <c r="D134" s="122"/>
      <c r="E134" s="64"/>
      <c r="F134" s="34">
        <v>1</v>
      </c>
      <c r="G134" s="35" t="s">
        <v>5</v>
      </c>
      <c r="H134" s="140" t="str">
        <f>IF((SUM(I137:I146)&gt;0),SUM(I137:I146),"")</f>
        <v/>
      </c>
      <c r="I134" s="36" t="str">
        <f>IF(H134&lt;&gt;"",$F134*H134,"")</f>
        <v/>
      </c>
      <c r="J134" s="59" t="s">
        <v>218</v>
      </c>
    </row>
    <row r="135" spans="1:10" ht="12" customHeight="1" thickTop="1" x14ac:dyDescent="0.2">
      <c r="A135" s="60"/>
      <c r="C135" s="126" t="s">
        <v>89</v>
      </c>
      <c r="D135" s="126"/>
    </row>
    <row r="136" spans="1:10" ht="8.1" customHeight="1" x14ac:dyDescent="0.2">
      <c r="A136" s="60"/>
    </row>
    <row r="137" spans="1:10" ht="24" x14ac:dyDescent="0.2">
      <c r="A137" s="60"/>
      <c r="B137" s="37" t="s">
        <v>179</v>
      </c>
      <c r="C137" s="37"/>
      <c r="D137" s="38" t="s">
        <v>90</v>
      </c>
      <c r="E137" s="38"/>
      <c r="F137" s="39">
        <v>30</v>
      </c>
      <c r="G137" s="37" t="s">
        <v>76</v>
      </c>
      <c r="H137" s="40"/>
      <c r="I137" s="41" t="str">
        <f>IF(H137&lt;&gt;"",$F137*H137,"")</f>
        <v/>
      </c>
    </row>
    <row r="138" spans="1:10" ht="8.1" customHeight="1" x14ac:dyDescent="0.2">
      <c r="A138" s="60"/>
    </row>
    <row r="139" spans="1:10" ht="24" x14ac:dyDescent="0.2">
      <c r="A139" s="60"/>
      <c r="B139" s="37" t="s">
        <v>180</v>
      </c>
      <c r="C139" s="37"/>
      <c r="D139" s="38" t="s">
        <v>91</v>
      </c>
      <c r="E139" s="38"/>
      <c r="F139" s="39">
        <v>30</v>
      </c>
      <c r="G139" s="37" t="s">
        <v>76</v>
      </c>
      <c r="H139" s="40"/>
      <c r="I139" s="41" t="str">
        <f>IF(H139&lt;&gt;"",$F139*H139,"")</f>
        <v/>
      </c>
    </row>
    <row r="140" spans="1:10" ht="8.1" customHeight="1" x14ac:dyDescent="0.2">
      <c r="A140" s="60"/>
    </row>
    <row r="141" spans="1:10" x14ac:dyDescent="0.2">
      <c r="A141" s="60"/>
      <c r="B141" s="37" t="s">
        <v>181</v>
      </c>
      <c r="C141" s="37"/>
      <c r="D141" s="38" t="s">
        <v>92</v>
      </c>
      <c r="E141" s="38"/>
      <c r="F141" s="39">
        <v>20</v>
      </c>
      <c r="G141" s="37" t="s">
        <v>5</v>
      </c>
      <c r="H141" s="40"/>
      <c r="I141" s="41" t="str">
        <f>IF(H141&lt;&gt;"",$F141*H141,"")</f>
        <v/>
      </c>
    </row>
    <row r="142" spans="1:10" ht="8.1" customHeight="1" x14ac:dyDescent="0.2">
      <c r="A142" s="60"/>
    </row>
    <row r="143" spans="1:10" x14ac:dyDescent="0.2">
      <c r="A143" s="60"/>
      <c r="B143" s="37" t="s">
        <v>182</v>
      </c>
      <c r="C143" s="37"/>
      <c r="D143" s="38" t="s">
        <v>93</v>
      </c>
      <c r="E143" s="38"/>
      <c r="F143" s="39">
        <v>1</v>
      </c>
      <c r="G143" s="37" t="s">
        <v>94</v>
      </c>
      <c r="H143" s="40"/>
      <c r="I143" s="41" t="str">
        <f>IF(H143&lt;&gt;"",$F143*H143,"")</f>
        <v/>
      </c>
    </row>
    <row r="144" spans="1:10" ht="8.1" customHeight="1" x14ac:dyDescent="0.2">
      <c r="A144" s="60"/>
    </row>
    <row r="145" spans="1:10" x14ac:dyDescent="0.2">
      <c r="A145" s="60"/>
      <c r="B145" s="37" t="s">
        <v>183</v>
      </c>
      <c r="C145" s="37"/>
      <c r="D145" s="38" t="s">
        <v>95</v>
      </c>
      <c r="E145" s="38"/>
      <c r="F145" s="39">
        <v>1</v>
      </c>
      <c r="G145" s="37" t="s">
        <v>5</v>
      </c>
      <c r="H145" s="40"/>
      <c r="I145" s="41" t="str">
        <f>IF(H145&lt;&gt;"",$F145*H145,"")</f>
        <v/>
      </c>
    </row>
    <row r="146" spans="1:10" ht="8.1" customHeight="1" x14ac:dyDescent="0.2">
      <c r="A146" s="60"/>
    </row>
    <row r="147" spans="1:10" ht="12.75" customHeight="1" thickBot="1" x14ac:dyDescent="0.25">
      <c r="A147" s="60"/>
      <c r="B147" s="33" t="s">
        <v>184</v>
      </c>
      <c r="C147" s="122" t="s">
        <v>96</v>
      </c>
      <c r="D147" s="122"/>
      <c r="E147" s="64"/>
      <c r="F147" s="34">
        <v>1</v>
      </c>
      <c r="G147" s="35" t="s">
        <v>5</v>
      </c>
      <c r="H147" s="140" t="str">
        <f>IF((SUM(I150:I163)&gt;0),SUM(I150:I163),"")</f>
        <v/>
      </c>
      <c r="I147" s="36" t="str">
        <f>IF(H147&lt;&gt;"",$F147*H147,"")</f>
        <v/>
      </c>
      <c r="J147" s="59" t="s">
        <v>218</v>
      </c>
    </row>
    <row r="148" spans="1:10" ht="12" customHeight="1" thickTop="1" x14ac:dyDescent="0.2">
      <c r="A148" s="60"/>
      <c r="C148" s="126" t="s">
        <v>97</v>
      </c>
      <c r="D148" s="126"/>
    </row>
    <row r="149" spans="1:10" ht="8.1" customHeight="1" x14ac:dyDescent="0.2">
      <c r="A149" s="60"/>
    </row>
    <row r="150" spans="1:10" ht="24" x14ac:dyDescent="0.2">
      <c r="A150" s="60"/>
      <c r="B150" s="37" t="s">
        <v>185</v>
      </c>
      <c r="C150" s="37"/>
      <c r="D150" s="61" t="s">
        <v>222</v>
      </c>
      <c r="E150" s="38" t="s">
        <v>221</v>
      </c>
      <c r="F150" s="39">
        <v>140</v>
      </c>
      <c r="G150" s="37" t="s">
        <v>76</v>
      </c>
      <c r="H150" s="40"/>
      <c r="I150" s="62" t="s">
        <v>223</v>
      </c>
    </row>
    <row r="151" spans="1:10" ht="8.1" customHeight="1" x14ac:dyDescent="0.2">
      <c r="A151" s="60"/>
    </row>
    <row r="152" spans="1:10" ht="24" x14ac:dyDescent="0.2">
      <c r="A152" s="60"/>
      <c r="B152" s="37" t="s">
        <v>186</v>
      </c>
      <c r="C152" s="37"/>
      <c r="D152" s="38" t="s">
        <v>99</v>
      </c>
      <c r="E152" s="38" t="s">
        <v>98</v>
      </c>
      <c r="F152" s="39">
        <v>90</v>
      </c>
      <c r="G152" s="37" t="s">
        <v>76</v>
      </c>
      <c r="H152" s="40"/>
      <c r="I152" s="41" t="str">
        <f>IF(H152&lt;&gt;"",$F152*H152,"")</f>
        <v/>
      </c>
    </row>
    <row r="153" spans="1:10" ht="8.1" customHeight="1" x14ac:dyDescent="0.2">
      <c r="A153" s="60"/>
    </row>
    <row r="154" spans="1:10" ht="24" x14ac:dyDescent="0.2">
      <c r="A154" s="60"/>
      <c r="B154" s="37" t="s">
        <v>187</v>
      </c>
      <c r="C154" s="37"/>
      <c r="D154" s="38" t="s">
        <v>100</v>
      </c>
      <c r="E154" s="38"/>
      <c r="F154" s="39">
        <v>2</v>
      </c>
      <c r="G154" s="37" t="s">
        <v>5</v>
      </c>
      <c r="H154" s="40"/>
      <c r="I154" s="41" t="str">
        <f>IF(H154&lt;&gt;"",$F154*H154,"")</f>
        <v/>
      </c>
    </row>
    <row r="155" spans="1:10" ht="8.1" customHeight="1" x14ac:dyDescent="0.2">
      <c r="A155" s="60"/>
    </row>
    <row r="156" spans="1:10" ht="24" x14ac:dyDescent="0.2">
      <c r="A156" s="60"/>
      <c r="B156" s="37" t="s">
        <v>188</v>
      </c>
      <c r="C156" s="37"/>
      <c r="D156" s="38" t="s">
        <v>101</v>
      </c>
      <c r="E156" s="38"/>
      <c r="F156" s="39">
        <v>6</v>
      </c>
      <c r="G156" s="37" t="s">
        <v>5</v>
      </c>
      <c r="H156" s="40"/>
      <c r="I156" s="41" t="str">
        <f>IF(H156&lt;&gt;"",$F156*H156,"")</f>
        <v/>
      </c>
    </row>
    <row r="157" spans="1:10" ht="8.1" customHeight="1" x14ac:dyDescent="0.2">
      <c r="A157" s="60"/>
    </row>
    <row r="158" spans="1:10" ht="24" x14ac:dyDescent="0.2">
      <c r="A158" s="60"/>
      <c r="B158" s="37" t="s">
        <v>189</v>
      </c>
      <c r="C158" s="37"/>
      <c r="D158" s="38" t="s">
        <v>102</v>
      </c>
      <c r="E158" s="38"/>
      <c r="F158" s="39">
        <v>140</v>
      </c>
      <c r="G158" s="37" t="s">
        <v>76</v>
      </c>
      <c r="H158" s="40"/>
      <c r="I158" s="41" t="str">
        <f>IF(H158&lt;&gt;"",$F158*H158,"")</f>
        <v/>
      </c>
    </row>
    <row r="159" spans="1:10" ht="8.1" customHeight="1" x14ac:dyDescent="0.2">
      <c r="A159" s="60"/>
    </row>
    <row r="160" spans="1:10" ht="36" x14ac:dyDescent="0.2">
      <c r="A160" s="60"/>
      <c r="B160" s="37" t="s">
        <v>190</v>
      </c>
      <c r="C160" s="37"/>
      <c r="D160" s="38" t="s">
        <v>103</v>
      </c>
      <c r="E160" s="38"/>
      <c r="F160" s="39">
        <v>8</v>
      </c>
      <c r="G160" s="37" t="s">
        <v>5</v>
      </c>
      <c r="H160" s="40"/>
      <c r="I160" s="41" t="str">
        <f>IF(H160&lt;&gt;"",$F160*H160,"")</f>
        <v/>
      </c>
    </row>
    <row r="161" spans="1:10" ht="8.1" customHeight="1" x14ac:dyDescent="0.2">
      <c r="A161" s="60"/>
    </row>
    <row r="162" spans="1:10" ht="36" x14ac:dyDescent="0.2">
      <c r="A162" s="60"/>
      <c r="B162" s="37" t="s">
        <v>191</v>
      </c>
      <c r="C162" s="37"/>
      <c r="D162" s="38" t="s">
        <v>104</v>
      </c>
      <c r="E162" s="38"/>
      <c r="F162" s="39">
        <v>40</v>
      </c>
      <c r="G162" s="37" t="s">
        <v>76</v>
      </c>
      <c r="H162" s="40"/>
      <c r="I162" s="41" t="str">
        <f>IF(H162&lt;&gt;"",$F162*H162,"")</f>
        <v/>
      </c>
    </row>
    <row r="163" spans="1:10" ht="8.1" customHeight="1" x14ac:dyDescent="0.2">
      <c r="A163" s="60"/>
    </row>
    <row r="164" spans="1:10" ht="12.75" customHeight="1" thickBot="1" x14ac:dyDescent="0.25">
      <c r="A164" s="60"/>
      <c r="B164" s="33" t="s">
        <v>192</v>
      </c>
      <c r="C164" s="122" t="s">
        <v>105</v>
      </c>
      <c r="D164" s="122"/>
      <c r="E164" s="64"/>
      <c r="F164" s="34">
        <v>1</v>
      </c>
      <c r="G164" s="35" t="s">
        <v>5</v>
      </c>
      <c r="H164" s="140" t="str">
        <f>IF((SUM(I167:I190)&gt;0),SUM(I167:I190),"")</f>
        <v/>
      </c>
      <c r="I164" s="36" t="str">
        <f>IF(H164&lt;&gt;"",$F164*H164,"")</f>
        <v/>
      </c>
      <c r="J164" s="59" t="s">
        <v>218</v>
      </c>
    </row>
    <row r="165" spans="1:10" ht="24" customHeight="1" thickTop="1" x14ac:dyDescent="0.2">
      <c r="A165" s="60"/>
      <c r="C165" s="127" t="s">
        <v>215</v>
      </c>
      <c r="D165" s="126"/>
    </row>
    <row r="166" spans="1:10" ht="8.1" customHeight="1" x14ac:dyDescent="0.2">
      <c r="A166" s="60"/>
    </row>
    <row r="167" spans="1:10" ht="36" x14ac:dyDescent="0.2">
      <c r="A167" s="60"/>
      <c r="B167" s="37" t="s">
        <v>193</v>
      </c>
      <c r="C167" s="37"/>
      <c r="D167" s="38" t="s">
        <v>134</v>
      </c>
      <c r="E167" s="38" t="s">
        <v>224</v>
      </c>
      <c r="F167" s="39">
        <v>1</v>
      </c>
      <c r="G167" s="37" t="s">
        <v>5</v>
      </c>
      <c r="H167" s="40"/>
      <c r="I167" s="41" t="str">
        <f>IF(H167&lt;&gt;"",$F167*H167,"")</f>
        <v/>
      </c>
    </row>
    <row r="168" spans="1:10" ht="8.1" customHeight="1" x14ac:dyDescent="0.2">
      <c r="A168" s="60"/>
    </row>
    <row r="169" spans="1:10" ht="36" x14ac:dyDescent="0.2">
      <c r="A169" s="60"/>
      <c r="B169" s="37" t="s">
        <v>194</v>
      </c>
      <c r="C169" s="37"/>
      <c r="D169" s="38" t="s">
        <v>106</v>
      </c>
      <c r="E169" s="38" t="s">
        <v>224</v>
      </c>
      <c r="F169" s="39">
        <v>1</v>
      </c>
      <c r="G169" s="37" t="s">
        <v>5</v>
      </c>
      <c r="H169" s="40"/>
      <c r="I169" s="41" t="str">
        <f>IF(H169&lt;&gt;"",$F169*H169,"")</f>
        <v/>
      </c>
    </row>
    <row r="170" spans="1:10" ht="8.1" customHeight="1" x14ac:dyDescent="0.2">
      <c r="A170" s="60"/>
    </row>
    <row r="171" spans="1:10" ht="36" x14ac:dyDescent="0.2">
      <c r="A171" s="60"/>
      <c r="B171" s="37" t="s">
        <v>195</v>
      </c>
      <c r="C171" s="37"/>
      <c r="D171" s="38" t="s">
        <v>135</v>
      </c>
      <c r="E171" s="38"/>
      <c r="F171" s="39">
        <v>2</v>
      </c>
      <c r="G171" s="37" t="s">
        <v>5</v>
      </c>
      <c r="H171" s="40"/>
      <c r="I171" s="41" t="str">
        <f>IF(H171&lt;&gt;"",$F171*H171,"")</f>
        <v/>
      </c>
    </row>
    <row r="172" spans="1:10" ht="8.1" customHeight="1" x14ac:dyDescent="0.2">
      <c r="A172" s="60"/>
    </row>
    <row r="173" spans="1:10" ht="24" x14ac:dyDescent="0.2">
      <c r="A173" s="60"/>
      <c r="B173" s="37" t="s">
        <v>196</v>
      </c>
      <c r="C173" s="37"/>
      <c r="D173" s="38" t="s">
        <v>107</v>
      </c>
      <c r="E173" s="38"/>
      <c r="F173" s="39">
        <v>2</v>
      </c>
      <c r="G173" s="37" t="s">
        <v>5</v>
      </c>
      <c r="H173" s="40"/>
      <c r="I173" s="41" t="str">
        <f>IF(H173&lt;&gt;"",$F173*H173,"")</f>
        <v/>
      </c>
    </row>
    <row r="174" spans="1:10" ht="8.1" customHeight="1" x14ac:dyDescent="0.2">
      <c r="A174" s="60"/>
    </row>
    <row r="175" spans="1:10" ht="156" x14ac:dyDescent="0.2">
      <c r="A175" s="60"/>
      <c r="B175" s="37" t="s">
        <v>197</v>
      </c>
      <c r="C175" s="37"/>
      <c r="D175" s="38" t="s">
        <v>219</v>
      </c>
      <c r="E175" s="38" t="s">
        <v>224</v>
      </c>
      <c r="F175" s="39">
        <v>1</v>
      </c>
      <c r="G175" s="37" t="s">
        <v>5</v>
      </c>
      <c r="H175" s="40"/>
      <c r="I175" s="41" t="str">
        <f>IF(H175&lt;&gt;"",$F175*H175,"")</f>
        <v/>
      </c>
    </row>
    <row r="176" spans="1:10" ht="8.1" customHeight="1" x14ac:dyDescent="0.2">
      <c r="A176" s="60"/>
    </row>
    <row r="177" spans="1:10" ht="36" x14ac:dyDescent="0.2">
      <c r="A177" s="60"/>
      <c r="B177" s="37" t="s">
        <v>198</v>
      </c>
      <c r="C177" s="37"/>
      <c r="D177" s="38" t="s">
        <v>220</v>
      </c>
      <c r="E177" s="38" t="s">
        <v>224</v>
      </c>
      <c r="F177" s="39">
        <v>4</v>
      </c>
      <c r="G177" s="37" t="s">
        <v>5</v>
      </c>
      <c r="H177" s="40"/>
      <c r="I177" s="41" t="str">
        <f>IF(H177&lt;&gt;"",$F177*H177,"")</f>
        <v/>
      </c>
    </row>
    <row r="178" spans="1:10" ht="8.1" customHeight="1" x14ac:dyDescent="0.2">
      <c r="A178" s="60"/>
    </row>
    <row r="179" spans="1:10" ht="96" x14ac:dyDescent="0.2">
      <c r="A179" s="60"/>
      <c r="B179" s="37" t="s">
        <v>199</v>
      </c>
      <c r="C179" s="37"/>
      <c r="D179" s="38" t="s">
        <v>136</v>
      </c>
      <c r="E179" s="38" t="s">
        <v>224</v>
      </c>
      <c r="F179" s="39">
        <v>1</v>
      </c>
      <c r="G179" s="37" t="s">
        <v>5</v>
      </c>
      <c r="H179" s="40"/>
      <c r="I179" s="41" t="str">
        <f>IF(H179&lt;&gt;"",$F179*H179,"")</f>
        <v/>
      </c>
    </row>
    <row r="180" spans="1:10" ht="8.1" customHeight="1" x14ac:dyDescent="0.2">
      <c r="A180" s="60"/>
    </row>
    <row r="181" spans="1:10" ht="36" x14ac:dyDescent="0.2">
      <c r="A181" s="60"/>
      <c r="B181" s="37" t="s">
        <v>200</v>
      </c>
      <c r="C181" s="37"/>
      <c r="D181" s="38" t="s">
        <v>108</v>
      </c>
      <c r="E181" s="38"/>
      <c r="F181" s="39">
        <v>5</v>
      </c>
      <c r="G181" s="37" t="s">
        <v>109</v>
      </c>
      <c r="H181" s="40"/>
      <c r="I181" s="41" t="str">
        <f>IF(H181&lt;&gt;"",$F181*H181,"")</f>
        <v/>
      </c>
    </row>
    <row r="182" spans="1:10" ht="8.1" customHeight="1" x14ac:dyDescent="0.2">
      <c r="A182" s="60"/>
    </row>
    <row r="183" spans="1:10" ht="36" x14ac:dyDescent="0.2">
      <c r="A183" s="60"/>
      <c r="B183" s="37" t="s">
        <v>201</v>
      </c>
      <c r="C183" s="37"/>
      <c r="D183" s="38" t="s">
        <v>110</v>
      </c>
      <c r="E183" s="38" t="s">
        <v>224</v>
      </c>
      <c r="F183" s="39">
        <v>6</v>
      </c>
      <c r="G183" s="37" t="s">
        <v>5</v>
      </c>
      <c r="H183" s="40"/>
      <c r="I183" s="41" t="str">
        <f>IF(H183&lt;&gt;"",$F183*H183,"")</f>
        <v/>
      </c>
    </row>
    <row r="184" spans="1:10" ht="8.1" customHeight="1" x14ac:dyDescent="0.2">
      <c r="A184" s="60"/>
    </row>
    <row r="185" spans="1:10" ht="48" x14ac:dyDescent="0.2">
      <c r="A185" s="60"/>
      <c r="B185" s="37" t="s">
        <v>202</v>
      </c>
      <c r="C185" s="37"/>
      <c r="D185" s="38" t="s">
        <v>111</v>
      </c>
      <c r="E185" s="38" t="s">
        <v>224</v>
      </c>
      <c r="F185" s="39">
        <v>6</v>
      </c>
      <c r="G185" s="37" t="s">
        <v>5</v>
      </c>
      <c r="H185" s="40"/>
      <c r="I185" s="41" t="str">
        <f>IF(H185&lt;&gt;"",$F185*H185,"")</f>
        <v/>
      </c>
    </row>
    <row r="186" spans="1:10" ht="8.1" customHeight="1" x14ac:dyDescent="0.2">
      <c r="A186" s="60"/>
    </row>
    <row r="187" spans="1:10" ht="36" x14ac:dyDescent="0.2">
      <c r="A187" s="60"/>
      <c r="B187" s="37" t="s">
        <v>203</v>
      </c>
      <c r="C187" s="37"/>
      <c r="D187" s="38" t="s">
        <v>112</v>
      </c>
      <c r="E187" s="38" t="s">
        <v>224</v>
      </c>
      <c r="F187" s="39">
        <v>6</v>
      </c>
      <c r="G187" s="37" t="s">
        <v>5</v>
      </c>
      <c r="H187" s="40"/>
      <c r="I187" s="41" t="str">
        <f>IF(H187&lt;&gt;"",$F187*H187,"")</f>
        <v/>
      </c>
    </row>
    <row r="188" spans="1:10" ht="8.1" customHeight="1" x14ac:dyDescent="0.2">
      <c r="A188" s="60"/>
    </row>
    <row r="189" spans="1:10" ht="84" x14ac:dyDescent="0.2">
      <c r="A189" s="60"/>
      <c r="B189" s="37" t="s">
        <v>204</v>
      </c>
      <c r="C189" s="37"/>
      <c r="D189" s="38" t="s">
        <v>216</v>
      </c>
      <c r="E189" s="38"/>
      <c r="F189" s="39">
        <v>1</v>
      </c>
      <c r="G189" s="37" t="s">
        <v>5</v>
      </c>
      <c r="H189" s="40"/>
      <c r="I189" s="41" t="str">
        <f>IF(H189&lt;&gt;"",$F189*H189,"")</f>
        <v/>
      </c>
    </row>
    <row r="190" spans="1:10" ht="8.1" customHeight="1" x14ac:dyDescent="0.2">
      <c r="A190" s="60"/>
    </row>
    <row r="191" spans="1:10" ht="12.75" customHeight="1" thickBot="1" x14ac:dyDescent="0.25">
      <c r="A191" s="60"/>
      <c r="B191" s="33" t="s">
        <v>205</v>
      </c>
      <c r="C191" s="122" t="s">
        <v>113</v>
      </c>
      <c r="D191" s="122"/>
      <c r="E191" s="64"/>
      <c r="F191" s="34">
        <v>1</v>
      </c>
      <c r="G191" s="35" t="s">
        <v>5</v>
      </c>
      <c r="H191" s="140" t="str">
        <f>IF((SUM(I193:I207)&gt;0),SUM(I193:I207),"")</f>
        <v/>
      </c>
      <c r="I191" s="36" t="str">
        <f>IF(H191&lt;&gt;"",$F191*H191,"")</f>
        <v/>
      </c>
      <c r="J191" s="59" t="s">
        <v>218</v>
      </c>
    </row>
    <row r="192" spans="1:10" ht="8.1" customHeight="1" thickTop="1" x14ac:dyDescent="0.2">
      <c r="A192" s="60"/>
    </row>
    <row r="193" spans="1:9" x14ac:dyDescent="0.2">
      <c r="A193" s="60"/>
      <c r="B193" s="37" t="s">
        <v>206</v>
      </c>
      <c r="C193" s="37"/>
      <c r="D193" s="38" t="s">
        <v>114</v>
      </c>
      <c r="E193" s="38"/>
      <c r="F193" s="39">
        <v>1</v>
      </c>
      <c r="G193" s="37" t="s">
        <v>5</v>
      </c>
      <c r="H193" s="40"/>
      <c r="I193" s="41" t="str">
        <f>IF(H193&lt;&gt;"",$F193*H193,"")</f>
        <v/>
      </c>
    </row>
    <row r="194" spans="1:9" ht="8.1" customHeight="1" x14ac:dyDescent="0.2">
      <c r="A194" s="60"/>
    </row>
    <row r="195" spans="1:9" x14ac:dyDescent="0.2">
      <c r="A195" s="60"/>
      <c r="B195" s="37" t="s">
        <v>207</v>
      </c>
      <c r="C195" s="37"/>
      <c r="D195" s="38" t="s">
        <v>115</v>
      </c>
      <c r="E195" s="38"/>
      <c r="F195" s="39">
        <v>1</v>
      </c>
      <c r="G195" s="37" t="s">
        <v>5</v>
      </c>
      <c r="H195" s="40"/>
      <c r="I195" s="41" t="str">
        <f>IF(H195&lt;&gt;"",$F195*H195,"")</f>
        <v/>
      </c>
    </row>
    <row r="196" spans="1:9" ht="8.1" customHeight="1" x14ac:dyDescent="0.2">
      <c r="A196" s="60"/>
    </row>
    <row r="197" spans="1:9" ht="36" x14ac:dyDescent="0.2">
      <c r="A197" s="60"/>
      <c r="B197" s="42" t="s">
        <v>208</v>
      </c>
      <c r="C197" s="42"/>
      <c r="D197" s="43" t="s">
        <v>214</v>
      </c>
      <c r="E197" s="43"/>
      <c r="F197" s="44">
        <v>1</v>
      </c>
      <c r="G197" s="42" t="s">
        <v>5</v>
      </c>
      <c r="H197" s="45"/>
      <c r="I197" s="46" t="str">
        <f>IF(H197&lt;&gt;"",$F197*H197,"")</f>
        <v/>
      </c>
    </row>
    <row r="198" spans="1:9" x14ac:dyDescent="0.2">
      <c r="A198" s="60"/>
      <c r="B198" s="47"/>
      <c r="C198" s="48"/>
      <c r="D198" s="57" t="s">
        <v>116</v>
      </c>
      <c r="E198" s="49"/>
      <c r="F198" s="50"/>
      <c r="G198" s="47"/>
      <c r="H198" s="141"/>
      <c r="I198" s="51"/>
    </row>
    <row r="199" spans="1:9" x14ac:dyDescent="0.2">
      <c r="A199" s="60"/>
      <c r="B199" s="47"/>
      <c r="C199" s="48"/>
      <c r="D199" s="57" t="s">
        <v>117</v>
      </c>
      <c r="E199" s="49"/>
      <c r="F199" s="50"/>
      <c r="G199" s="47"/>
      <c r="H199" s="141"/>
      <c r="I199" s="51"/>
    </row>
    <row r="200" spans="1:9" x14ac:dyDescent="0.2">
      <c r="A200" s="60"/>
      <c r="B200" s="47"/>
      <c r="C200" s="48"/>
      <c r="D200" s="57" t="s">
        <v>118</v>
      </c>
      <c r="E200" s="49"/>
      <c r="F200" s="50"/>
      <c r="G200" s="47"/>
      <c r="H200" s="141"/>
      <c r="I200" s="51"/>
    </row>
    <row r="201" spans="1:9" x14ac:dyDescent="0.2">
      <c r="A201" s="60"/>
      <c r="B201" s="52"/>
      <c r="C201" s="53"/>
      <c r="D201" s="58" t="s">
        <v>119</v>
      </c>
      <c r="E201" s="54"/>
      <c r="F201" s="55"/>
      <c r="G201" s="52"/>
      <c r="H201" s="142"/>
      <c r="I201" s="56"/>
    </row>
    <row r="202" spans="1:9" ht="8.1" customHeight="1" x14ac:dyDescent="0.2">
      <c r="A202" s="60"/>
    </row>
    <row r="203" spans="1:9" x14ac:dyDescent="0.2">
      <c r="A203" s="60"/>
      <c r="B203" s="37" t="s">
        <v>209</v>
      </c>
      <c r="C203" s="37"/>
      <c r="D203" s="38" t="s">
        <v>120</v>
      </c>
      <c r="E203" s="38"/>
      <c r="F203" s="39">
        <v>1</v>
      </c>
      <c r="G203" s="37" t="s">
        <v>5</v>
      </c>
      <c r="H203" s="40"/>
      <c r="I203" s="41" t="str">
        <f>IF(H203&lt;&gt;"",$F203*H203,"")</f>
        <v/>
      </c>
    </row>
    <row r="204" spans="1:9" ht="8.1" customHeight="1" x14ac:dyDescent="0.2">
      <c r="A204" s="60"/>
    </row>
    <row r="205" spans="1:9" ht="24" x14ac:dyDescent="0.2">
      <c r="A205" s="60"/>
      <c r="B205" s="37" t="s">
        <v>210</v>
      </c>
      <c r="C205" s="37"/>
      <c r="D205" s="38" t="s">
        <v>121</v>
      </c>
      <c r="E205" s="38"/>
      <c r="F205" s="39">
        <v>1</v>
      </c>
      <c r="G205" s="37" t="s">
        <v>5</v>
      </c>
      <c r="H205" s="40"/>
      <c r="I205" s="41" t="str">
        <f>IF(H205&lt;&gt;"",$F205*H205,"")</f>
        <v/>
      </c>
    </row>
    <row r="206" spans="1:9" ht="8.1" customHeight="1" x14ac:dyDescent="0.2">
      <c r="A206" s="60"/>
    </row>
    <row r="207" spans="1:9" x14ac:dyDescent="0.2">
      <c r="A207" s="60"/>
      <c r="B207" s="37" t="s">
        <v>211</v>
      </c>
      <c r="C207" s="37"/>
      <c r="D207" s="38" t="s">
        <v>122</v>
      </c>
      <c r="E207" s="38"/>
      <c r="F207" s="39">
        <v>1</v>
      </c>
      <c r="G207" s="37" t="s">
        <v>5</v>
      </c>
      <c r="H207" s="40"/>
      <c r="I207" s="41" t="str">
        <f>IF(H207&lt;&gt;"",$F207*H207,"")</f>
        <v/>
      </c>
    </row>
  </sheetData>
  <sheetProtection algorithmName="SHA-512" hashValue="0N1Keg86HSj5k88KGuWWmnyglsy9+cyKh8ca7kURyrEKbRahYxyO+j/7jzo4eKgFJ6yIkVMUxsbQAnEM6sdXiA==" saltValue="F7BQ4BOHo7qos4ensp60DA==" spinCount="100000" sheet="1" objects="1" scenarios="1"/>
  <mergeCells count="26">
    <mergeCell ref="C165:D165"/>
    <mergeCell ref="C191:D191"/>
    <mergeCell ref="C128:D128"/>
    <mergeCell ref="C134:D134"/>
    <mergeCell ref="C135:D135"/>
    <mergeCell ref="C147:D147"/>
    <mergeCell ref="C148:D148"/>
    <mergeCell ref="C164:D164"/>
    <mergeCell ref="C127:D127"/>
    <mergeCell ref="C19:D19"/>
    <mergeCell ref="C20:D20"/>
    <mergeCell ref="C21:D21"/>
    <mergeCell ref="C22:D22"/>
    <mergeCell ref="C23:D23"/>
    <mergeCell ref="C24:D24"/>
    <mergeCell ref="C28:D28"/>
    <mergeCell ref="C30:D30"/>
    <mergeCell ref="C31:D31"/>
    <mergeCell ref="C39:D39"/>
    <mergeCell ref="C40:D40"/>
    <mergeCell ref="C18:D18"/>
    <mergeCell ref="B9:G9"/>
    <mergeCell ref="C14:D14"/>
    <mergeCell ref="C15:D15"/>
    <mergeCell ref="C16:D16"/>
    <mergeCell ref="C17:D17"/>
  </mergeCells>
  <hyperlinks>
    <hyperlink ref="B14" location="Poglavje_1" display="Poglavje_1"/>
    <hyperlink ref="B15" location="PodPoglavje_1.1" display="PodPoglavje_1.1"/>
    <hyperlink ref="B16" location="PodPoglavje_1.2" display="PodPoglavje_1.2"/>
    <hyperlink ref="B17" location="PodPoglavje_1.3" display="PodPoglavje_1.3"/>
    <hyperlink ref="B18" location="PodPoglavje_1.4" display="PodPoglavje_1.4"/>
    <hyperlink ref="B19" location="PodPoglavje_1.5" display="PodPoglavje_1.5"/>
    <hyperlink ref="B20" location="PodPoglavje_1.6" display="PodPoglavje_1.6"/>
    <hyperlink ref="B21" location="PodPoglavje_1.7" display="PodPoglavje_1.7"/>
    <hyperlink ref="J28" location="Zacetek" display="Zacetek"/>
    <hyperlink ref="J30" location="Zacetek" display="Zacetek"/>
    <hyperlink ref="J39" location="Zacetek" display="Zacetek"/>
    <hyperlink ref="J127" location="Zacetek" display="Zacetek"/>
    <hyperlink ref="J134" location="Zacetek" display="Zacetek"/>
    <hyperlink ref="J147" location="Zacetek" display="Zacetek"/>
    <hyperlink ref="J164" location="Zacetek" display="Zacetek"/>
    <hyperlink ref="J191" location="Zacetek" display="Zacetek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5"/>
  <sheetViews>
    <sheetView tabSelected="1" workbookViewId="0">
      <selection activeCell="K19" sqref="K19"/>
    </sheetView>
  </sheetViews>
  <sheetFormatPr defaultColWidth="9.140625" defaultRowHeight="12" x14ac:dyDescent="0.25"/>
  <cols>
    <col min="1" max="1" width="5.7109375" style="63" customWidth="1"/>
    <col min="2" max="2" width="7.7109375" style="2" customWidth="1"/>
    <col min="3" max="3" width="18.7109375" style="2" customWidth="1"/>
    <col min="4" max="4" width="60.7109375" style="63" customWidth="1"/>
    <col min="5" max="5" width="13.7109375" style="63" customWidth="1"/>
    <col min="6" max="6" width="7.7109375" style="3" customWidth="1"/>
    <col min="7" max="7" width="7.7109375" style="2" customWidth="1"/>
    <col min="8" max="8" width="12.7109375" style="130" customWidth="1"/>
    <col min="9" max="9" width="14.7109375" style="1" customWidth="1"/>
    <col min="10" max="16384" width="9.140625" style="63"/>
  </cols>
  <sheetData>
    <row r="1" spans="1:10" s="71" customFormat="1" x14ac:dyDescent="0.25">
      <c r="B1" s="2"/>
      <c r="C1" s="2"/>
      <c r="F1" s="3"/>
      <c r="G1" s="2"/>
      <c r="H1" s="130"/>
      <c r="I1" s="1"/>
    </row>
    <row r="2" spans="1:10" s="71" customFormat="1" x14ac:dyDescent="0.25">
      <c r="B2" s="2"/>
      <c r="C2" s="2"/>
      <c r="F2" s="3"/>
      <c r="G2" s="2"/>
      <c r="H2" s="130"/>
      <c r="I2" s="1"/>
    </row>
    <row r="3" spans="1:10" s="71" customFormat="1" x14ac:dyDescent="0.25">
      <c r="B3" s="2"/>
      <c r="C3" s="2"/>
      <c r="F3" s="3"/>
      <c r="G3" s="2"/>
      <c r="H3" s="130"/>
      <c r="I3" s="1"/>
    </row>
    <row r="4" spans="1:10" s="71" customFormat="1" x14ac:dyDescent="0.25">
      <c r="B4" s="2"/>
      <c r="C4" s="2"/>
      <c r="F4" s="3"/>
      <c r="G4" s="2"/>
      <c r="H4" s="130"/>
      <c r="I4" s="1"/>
    </row>
    <row r="5" spans="1:10" s="71" customFormat="1" x14ac:dyDescent="0.25">
      <c r="B5" s="2"/>
      <c r="C5" s="2"/>
      <c r="F5" s="3"/>
      <c r="G5" s="2"/>
      <c r="H5" s="130"/>
      <c r="I5" s="1"/>
    </row>
    <row r="6" spans="1:10" s="71" customFormat="1" x14ac:dyDescent="0.25">
      <c r="B6" s="2"/>
      <c r="C6" s="2"/>
      <c r="F6" s="3"/>
      <c r="G6" s="2"/>
      <c r="H6" s="130"/>
      <c r="I6" s="1"/>
    </row>
    <row r="7" spans="1:10" s="72" customFormat="1" ht="18" x14ac:dyDescent="0.25">
      <c r="B7" s="75" t="s">
        <v>290</v>
      </c>
      <c r="D7" s="74"/>
      <c r="E7" s="74"/>
      <c r="F7" s="74"/>
      <c r="G7" s="74"/>
      <c r="H7" s="131"/>
    </row>
    <row r="8" spans="1:10" s="72" customFormat="1" ht="18" x14ac:dyDescent="0.25">
      <c r="B8" s="75"/>
      <c r="D8" s="74"/>
      <c r="E8" s="74"/>
      <c r="F8" s="74"/>
      <c r="G8" s="74"/>
      <c r="H8" s="131"/>
    </row>
    <row r="9" spans="1:10" s="77" customFormat="1" ht="18" x14ac:dyDescent="0.25">
      <c r="B9" s="116" t="s">
        <v>291</v>
      </c>
      <c r="C9" s="116"/>
      <c r="D9" s="116"/>
      <c r="E9" s="116"/>
      <c r="F9" s="116"/>
      <c r="G9" s="116"/>
      <c r="H9" s="132"/>
    </row>
    <row r="10" spans="1:10" s="77" customFormat="1" ht="18" x14ac:dyDescent="0.25">
      <c r="B10" s="76"/>
      <c r="C10" s="76"/>
      <c r="D10" s="76"/>
      <c r="E10" s="76"/>
      <c r="F10" s="76"/>
      <c r="G10" s="76"/>
      <c r="H10" s="132"/>
    </row>
    <row r="11" spans="1:10" s="77" customFormat="1" ht="18" x14ac:dyDescent="0.25">
      <c r="B11" s="76" t="s">
        <v>292</v>
      </c>
      <c r="C11" s="76"/>
      <c r="D11" s="76"/>
      <c r="E11" s="76"/>
      <c r="F11" s="76"/>
      <c r="G11" s="76"/>
      <c r="H11" s="132"/>
    </row>
    <row r="12" spans="1:10" s="77" customFormat="1" ht="18" x14ac:dyDescent="0.25">
      <c r="B12" s="76" t="s">
        <v>293</v>
      </c>
      <c r="C12" s="76"/>
      <c r="D12" s="76"/>
      <c r="E12" s="76"/>
      <c r="F12" s="76"/>
      <c r="G12" s="76"/>
      <c r="H12" s="132"/>
    </row>
    <row r="13" spans="1:10" s="71" customFormat="1" ht="12.75" customHeight="1" x14ac:dyDescent="0.2">
      <c r="A13" s="60"/>
      <c r="B13" s="2"/>
      <c r="C13" s="128"/>
      <c r="D13" s="128"/>
      <c r="E13" s="63"/>
      <c r="F13" s="3"/>
      <c r="G13" s="2"/>
      <c r="H13" s="130"/>
      <c r="I13" s="1"/>
      <c r="J13" s="63"/>
    </row>
    <row r="14" spans="1:10" s="71" customFormat="1" x14ac:dyDescent="0.2">
      <c r="A14" s="60"/>
      <c r="B14" s="2"/>
      <c r="C14" s="2"/>
      <c r="D14" s="63"/>
      <c r="E14" s="63"/>
      <c r="F14" s="3"/>
      <c r="G14" s="2"/>
      <c r="H14" s="130"/>
      <c r="I14" s="1"/>
      <c r="J14" s="63"/>
    </row>
    <row r="15" spans="1:10" s="71" customFormat="1" ht="23.25" thickBot="1" x14ac:dyDescent="0.25">
      <c r="A15" s="60"/>
      <c r="B15" s="5" t="s">
        <v>123</v>
      </c>
      <c r="C15" s="5" t="s">
        <v>0</v>
      </c>
      <c r="D15" s="6"/>
      <c r="E15" s="6"/>
      <c r="F15" s="7" t="s">
        <v>124</v>
      </c>
      <c r="G15" s="5" t="s">
        <v>125</v>
      </c>
      <c r="H15" s="139" t="s">
        <v>126</v>
      </c>
      <c r="I15" s="8" t="s">
        <v>127</v>
      </c>
      <c r="J15" s="63"/>
    </row>
    <row r="16" spans="1:10" s="71" customFormat="1" ht="15.75" thickBot="1" x14ac:dyDescent="0.3">
      <c r="A16" s="60"/>
      <c r="B16" s="9">
        <v>1</v>
      </c>
      <c r="C16" s="119" t="str">
        <f>IF(C30&lt;&gt;"",C30,"")</f>
        <v>Polnilnice električnih vozil (PEV)</v>
      </c>
      <c r="D16" s="120"/>
      <c r="E16" s="65"/>
      <c r="F16" s="10"/>
      <c r="G16" s="11"/>
      <c r="H16" s="133"/>
      <c r="I16" s="12" t="str">
        <f>IF((SUM(I17:I23)&gt;0),SUM(I17:I23),"")</f>
        <v/>
      </c>
      <c r="J16" s="63"/>
    </row>
    <row r="17" spans="1:10" s="71" customFormat="1" ht="12.75" customHeight="1" x14ac:dyDescent="0.2">
      <c r="A17" s="60"/>
      <c r="B17" s="13" t="s">
        <v>137</v>
      </c>
      <c r="C17" s="121" t="str">
        <f>IF(C32&lt;&gt;"",C32,"")</f>
        <v>NN sestav +3BHA01-POLJE6</v>
      </c>
      <c r="D17" s="121"/>
      <c r="E17" s="66"/>
      <c r="F17" s="14">
        <f>IF(F32&lt;&gt;"",F32,"")</f>
        <v>1</v>
      </c>
      <c r="G17" s="15" t="str">
        <f>IF(G32&lt;&gt;"",G32,"")</f>
        <v>kompl.</v>
      </c>
      <c r="H17" s="134" t="str">
        <f>IF(H32&lt;&gt;"",H32,"")</f>
        <v/>
      </c>
      <c r="I17" s="16" t="str">
        <f t="shared" ref="I17:I23" si="0">IF((H17&lt;&gt;""),$F17*H17,"")</f>
        <v/>
      </c>
      <c r="J17" s="63"/>
    </row>
    <row r="18" spans="1:10" s="71" customFormat="1" ht="12.75" customHeight="1" x14ac:dyDescent="0.2">
      <c r="A18" s="60"/>
      <c r="B18" s="17" t="s">
        <v>141</v>
      </c>
      <c r="C18" s="118" t="str">
        <f>IF(C41&lt;&gt;"",C41,"")</f>
        <v>NN sestav R/PEV1</v>
      </c>
      <c r="D18" s="118"/>
      <c r="E18" s="67"/>
      <c r="F18" s="18">
        <f>IF(F41&lt;&gt;"",F41,"")</f>
        <v>1</v>
      </c>
      <c r="G18" s="19" t="str">
        <f>IF(G41&lt;&gt;"",G41,"")</f>
        <v>kompl.</v>
      </c>
      <c r="H18" s="135" t="str">
        <f>IF(H41&lt;&gt;"",H41,"")</f>
        <v/>
      </c>
      <c r="I18" s="20" t="str">
        <f t="shared" si="0"/>
        <v/>
      </c>
      <c r="J18" s="63"/>
    </row>
    <row r="19" spans="1:10" s="71" customFormat="1" ht="12.75" customHeight="1" x14ac:dyDescent="0.2">
      <c r="A19" s="60"/>
      <c r="B19" s="17" t="s">
        <v>175</v>
      </c>
      <c r="C19" s="118" t="str">
        <f>IF(C135&lt;&gt;"",C135,"")</f>
        <v>Objekt GPO, prostor TEIS, kota 8, KV</v>
      </c>
      <c r="D19" s="118"/>
      <c r="E19" s="67"/>
      <c r="F19" s="18">
        <f>IF(F135&lt;&gt;"",F135,"")</f>
        <v>1</v>
      </c>
      <c r="G19" s="19" t="str">
        <f>IF(G135&lt;&gt;"",G135,"")</f>
        <v>kompl.</v>
      </c>
      <c r="H19" s="135" t="str">
        <f>IF(H135&lt;&gt;"",H135,"")</f>
        <v/>
      </c>
      <c r="I19" s="20" t="str">
        <f t="shared" si="0"/>
        <v/>
      </c>
      <c r="J19" s="63"/>
    </row>
    <row r="20" spans="1:10" s="71" customFormat="1" ht="12.75" customHeight="1" x14ac:dyDescent="0.2">
      <c r="A20" s="60"/>
      <c r="B20" s="17" t="s">
        <v>178</v>
      </c>
      <c r="C20" s="118" t="str">
        <f>IF(C144&lt;&gt;"",C144,"")</f>
        <v>Inštalacije za izenačitve potencialov</v>
      </c>
      <c r="D20" s="118"/>
      <c r="E20" s="67"/>
      <c r="F20" s="18">
        <f>IF(F144&lt;&gt;"",F144,"")</f>
        <v>1</v>
      </c>
      <c r="G20" s="19" t="str">
        <f>IF(G144&lt;&gt;"",G144,"")</f>
        <v>kompl.</v>
      </c>
      <c r="H20" s="135" t="str">
        <f>IF(H144&lt;&gt;"",H144,"")</f>
        <v/>
      </c>
      <c r="I20" s="20" t="str">
        <f t="shared" si="0"/>
        <v/>
      </c>
      <c r="J20" s="63"/>
    </row>
    <row r="21" spans="1:10" s="71" customFormat="1" ht="12.75" customHeight="1" x14ac:dyDescent="0.2">
      <c r="A21" s="60"/>
      <c r="B21" s="17" t="s">
        <v>184</v>
      </c>
      <c r="C21" s="118" t="str">
        <f>IF(C157&lt;&gt;"",C157,"")</f>
        <v>Vodovni material</v>
      </c>
      <c r="D21" s="118"/>
      <c r="E21" s="67"/>
      <c r="F21" s="18">
        <f>IF(F157&lt;&gt;"",F157,"")</f>
        <v>1</v>
      </c>
      <c r="G21" s="19" t="str">
        <f>IF(G157&lt;&gt;"",G157,"")</f>
        <v>kompl.</v>
      </c>
      <c r="H21" s="135" t="str">
        <f>IF(H157&lt;&gt;"",H157,"")</f>
        <v/>
      </c>
      <c r="I21" s="20" t="str">
        <f t="shared" si="0"/>
        <v/>
      </c>
      <c r="J21" s="63"/>
    </row>
    <row r="22" spans="1:10" s="71" customFormat="1" ht="12.75" customHeight="1" x14ac:dyDescent="0.2">
      <c r="A22" s="60"/>
      <c r="B22" s="17" t="s">
        <v>192</v>
      </c>
      <c r="C22" s="118" t="str">
        <f>IF(C186&lt;&gt;"",C186,"")</f>
        <v>Gradbeni material in dela</v>
      </c>
      <c r="D22" s="118"/>
      <c r="E22" s="67"/>
      <c r="F22" s="18">
        <f>IF(F186&lt;&gt;"",F186,"")</f>
        <v>1</v>
      </c>
      <c r="G22" s="19" t="str">
        <f>IF(G186&lt;&gt;"",G186,"")</f>
        <v>kompl.</v>
      </c>
      <c r="H22" s="135" t="str">
        <f>IF(H186&lt;&gt;"",H186,"")</f>
        <v/>
      </c>
      <c r="I22" s="20" t="str">
        <f t="shared" si="0"/>
        <v/>
      </c>
      <c r="J22" s="63"/>
    </row>
    <row r="23" spans="1:10" s="71" customFormat="1" ht="13.5" thickBot="1" x14ac:dyDescent="0.25">
      <c r="A23" s="60"/>
      <c r="B23" s="4" t="s">
        <v>205</v>
      </c>
      <c r="C23" s="123" t="str">
        <f>IF(C219&lt;&gt;"",C219,"")</f>
        <v>Ostali material in dela</v>
      </c>
      <c r="D23" s="123"/>
      <c r="E23" s="70"/>
      <c r="F23" s="21">
        <f>IF(F219&lt;&gt;"",F219,"")</f>
        <v>1</v>
      </c>
      <c r="G23" s="22" t="str">
        <f>IF(G219&lt;&gt;"",G219,"")</f>
        <v>kompl.</v>
      </c>
      <c r="H23" s="136" t="str">
        <f>IF(H219&lt;&gt;"",H219,"")</f>
        <v/>
      </c>
      <c r="I23" s="23" t="str">
        <f t="shared" si="0"/>
        <v/>
      </c>
      <c r="J23" s="63"/>
    </row>
    <row r="24" spans="1:10" s="71" customFormat="1" ht="21" thickTop="1" x14ac:dyDescent="0.2">
      <c r="A24" s="60"/>
      <c r="B24" s="24"/>
      <c r="C24" s="124" t="s">
        <v>128</v>
      </c>
      <c r="D24" s="124"/>
      <c r="E24" s="25"/>
      <c r="F24" s="26"/>
      <c r="G24" s="69"/>
      <c r="H24" s="137"/>
      <c r="I24" s="27">
        <f>SUM(I16)</f>
        <v>0</v>
      </c>
      <c r="J24" s="63"/>
    </row>
    <row r="25" spans="1:10" ht="30.75" thickBot="1" x14ac:dyDescent="0.25">
      <c r="A25" s="60"/>
      <c r="B25" s="28"/>
      <c r="C25" s="125" t="s">
        <v>129</v>
      </c>
      <c r="D25" s="125"/>
      <c r="E25" s="29"/>
      <c r="F25" s="30">
        <v>5</v>
      </c>
      <c r="G25" s="68" t="s">
        <v>130</v>
      </c>
      <c r="H25" s="138"/>
      <c r="I25" s="31">
        <f>I24*F25/100</f>
        <v>0</v>
      </c>
    </row>
    <row r="26" spans="1:10" ht="21" thickTop="1" x14ac:dyDescent="0.2">
      <c r="A26" s="60"/>
      <c r="B26" s="24"/>
      <c r="C26" s="124" t="s">
        <v>131</v>
      </c>
      <c r="D26" s="124"/>
      <c r="E26" s="25"/>
      <c r="F26" s="26"/>
      <c r="G26" s="69"/>
      <c r="H26" s="137"/>
      <c r="I26" s="27">
        <f>I24+I25</f>
        <v>0</v>
      </c>
    </row>
    <row r="27" spans="1:10" x14ac:dyDescent="0.2">
      <c r="A27" s="60"/>
      <c r="D27" s="2"/>
    </row>
    <row r="28" spans="1:10" ht="22.5" x14ac:dyDescent="0.2">
      <c r="A28" s="60"/>
      <c r="B28" s="5" t="s">
        <v>123</v>
      </c>
      <c r="C28" s="5" t="s">
        <v>132</v>
      </c>
      <c r="D28" s="6" t="s">
        <v>0</v>
      </c>
      <c r="E28" s="6" t="s">
        <v>1</v>
      </c>
      <c r="F28" s="7" t="s">
        <v>124</v>
      </c>
      <c r="G28" s="5" t="s">
        <v>125</v>
      </c>
      <c r="H28" s="139" t="s">
        <v>126</v>
      </c>
      <c r="I28" s="8" t="s">
        <v>127</v>
      </c>
    </row>
    <row r="29" spans="1:10" ht="6" customHeight="1" thickBot="1" x14ac:dyDescent="0.25">
      <c r="A29" s="60"/>
    </row>
    <row r="30" spans="1:10" ht="15" customHeight="1" thickBot="1" x14ac:dyDescent="0.3">
      <c r="A30" s="60"/>
      <c r="B30" s="32">
        <v>1</v>
      </c>
      <c r="C30" s="119" t="s">
        <v>2</v>
      </c>
      <c r="D30" s="119"/>
      <c r="E30" s="65"/>
      <c r="F30" s="10"/>
      <c r="G30" s="11"/>
      <c r="H30" s="133"/>
      <c r="I30" s="12"/>
      <c r="J30" s="59" t="s">
        <v>218</v>
      </c>
    </row>
    <row r="31" spans="1:10" ht="8.1" customHeight="1" x14ac:dyDescent="0.2">
      <c r="A31" s="60"/>
    </row>
    <row r="32" spans="1:10" ht="12.75" customHeight="1" thickBot="1" x14ac:dyDescent="0.25">
      <c r="A32" s="60"/>
      <c r="B32" s="33" t="s">
        <v>137</v>
      </c>
      <c r="C32" s="122" t="s">
        <v>246</v>
      </c>
      <c r="D32" s="122"/>
      <c r="E32" s="64"/>
      <c r="F32" s="34">
        <v>1</v>
      </c>
      <c r="G32" s="35" t="s">
        <v>5</v>
      </c>
      <c r="H32" s="140" t="str">
        <f>IF((SUM(I35:I40)&gt;0),SUM(I35:I40),"")</f>
        <v/>
      </c>
      <c r="I32" s="36" t="str">
        <f>IF(H32&lt;&gt;"",$F32*H32,"")</f>
        <v/>
      </c>
      <c r="J32" s="59" t="s">
        <v>218</v>
      </c>
    </row>
    <row r="33" spans="1:10" ht="24" customHeight="1" thickTop="1" x14ac:dyDescent="0.2">
      <c r="A33" s="60"/>
      <c r="C33" s="126" t="s">
        <v>247</v>
      </c>
      <c r="D33" s="126"/>
    </row>
    <row r="34" spans="1:10" ht="8.1" customHeight="1" x14ac:dyDescent="0.2">
      <c r="A34" s="60"/>
    </row>
    <row r="35" spans="1:10" x14ac:dyDescent="0.2">
      <c r="A35" s="60"/>
      <c r="B35" s="37" t="s">
        <v>138</v>
      </c>
      <c r="C35" s="37"/>
      <c r="D35" s="38" t="s">
        <v>248</v>
      </c>
      <c r="E35" s="38"/>
      <c r="F35" s="39">
        <v>1</v>
      </c>
      <c r="G35" s="37" t="s">
        <v>5</v>
      </c>
      <c r="H35" s="40"/>
      <c r="I35" s="41" t="str">
        <f>IF(H35&lt;&gt;"",$F35*H35,"")</f>
        <v/>
      </c>
    </row>
    <row r="36" spans="1:10" ht="8.1" customHeight="1" x14ac:dyDescent="0.2">
      <c r="A36" s="60"/>
    </row>
    <row r="37" spans="1:10" x14ac:dyDescent="0.2">
      <c r="A37" s="60"/>
      <c r="B37" s="37" t="s">
        <v>139</v>
      </c>
      <c r="C37" s="37"/>
      <c r="D37" s="38" t="s">
        <v>7</v>
      </c>
      <c r="E37" s="38"/>
      <c r="F37" s="39">
        <v>1</v>
      </c>
      <c r="G37" s="37" t="s">
        <v>5</v>
      </c>
      <c r="H37" s="40"/>
      <c r="I37" s="41" t="str">
        <f>IF(H37&lt;&gt;"",$F37*H37,"")</f>
        <v/>
      </c>
    </row>
    <row r="38" spans="1:10" ht="8.1" customHeight="1" x14ac:dyDescent="0.2">
      <c r="A38" s="60"/>
    </row>
    <row r="39" spans="1:10" x14ac:dyDescent="0.2">
      <c r="A39" s="60"/>
      <c r="B39" s="37" t="s">
        <v>140</v>
      </c>
      <c r="C39" s="37"/>
      <c r="D39" s="38" t="s">
        <v>8</v>
      </c>
      <c r="E39" s="38"/>
      <c r="F39" s="39">
        <v>1</v>
      </c>
      <c r="G39" s="37" t="s">
        <v>5</v>
      </c>
      <c r="H39" s="40"/>
      <c r="I39" s="41" t="str">
        <f>IF(H39&lt;&gt;"",$F39*H39,"")</f>
        <v/>
      </c>
    </row>
    <row r="40" spans="1:10" ht="8.1" customHeight="1" x14ac:dyDescent="0.2">
      <c r="A40" s="60"/>
    </row>
    <row r="41" spans="1:10" ht="12.75" customHeight="1" thickBot="1" x14ac:dyDescent="0.25">
      <c r="A41" s="60"/>
      <c r="B41" s="33" t="s">
        <v>141</v>
      </c>
      <c r="C41" s="122" t="s">
        <v>9</v>
      </c>
      <c r="D41" s="122"/>
      <c r="E41" s="64"/>
      <c r="F41" s="34">
        <v>1</v>
      </c>
      <c r="G41" s="35" t="s">
        <v>5</v>
      </c>
      <c r="H41" s="140" t="str">
        <f>IF((SUM(I44:I134)&gt;0),SUM(I44:I134),"")</f>
        <v/>
      </c>
      <c r="I41" s="36" t="str">
        <f>IF(H41&lt;&gt;"",$F41*H41,"")</f>
        <v/>
      </c>
      <c r="J41" s="59" t="s">
        <v>218</v>
      </c>
    </row>
    <row r="42" spans="1:10" ht="60" customHeight="1" thickTop="1" x14ac:dyDescent="0.2">
      <c r="A42" s="60"/>
      <c r="C42" s="126" t="s">
        <v>133</v>
      </c>
      <c r="D42" s="126"/>
    </row>
    <row r="43" spans="1:10" ht="8.1" customHeight="1" x14ac:dyDescent="0.2">
      <c r="A43" s="60"/>
    </row>
    <row r="44" spans="1:10" ht="48" x14ac:dyDescent="0.2">
      <c r="A44" s="60"/>
      <c r="B44" s="42" t="s">
        <v>142</v>
      </c>
      <c r="C44" s="42" t="s">
        <v>10</v>
      </c>
      <c r="D44" s="43" t="s">
        <v>212</v>
      </c>
      <c r="E44" s="43" t="s">
        <v>11</v>
      </c>
      <c r="F44" s="44">
        <v>1</v>
      </c>
      <c r="G44" s="42" t="s">
        <v>12</v>
      </c>
      <c r="H44" s="45"/>
      <c r="I44" s="46" t="str">
        <f>IF(H44&lt;&gt;"",$F44*H44,"")</f>
        <v/>
      </c>
    </row>
    <row r="45" spans="1:10" ht="24" x14ac:dyDescent="0.2">
      <c r="A45" s="60"/>
      <c r="B45" s="47"/>
      <c r="C45" s="48" t="s">
        <v>13</v>
      </c>
      <c r="D45" s="57" t="s">
        <v>14</v>
      </c>
      <c r="E45" s="49"/>
      <c r="F45" s="50"/>
      <c r="G45" s="47"/>
      <c r="H45" s="141"/>
      <c r="I45" s="51"/>
    </row>
    <row r="46" spans="1:10" x14ac:dyDescent="0.2">
      <c r="A46" s="60"/>
      <c r="B46" s="47"/>
      <c r="C46" s="48"/>
      <c r="D46" s="57" t="s">
        <v>15</v>
      </c>
      <c r="E46" s="49"/>
      <c r="F46" s="50"/>
      <c r="G46" s="47"/>
      <c r="H46" s="141"/>
      <c r="I46" s="51"/>
    </row>
    <row r="47" spans="1:10" x14ac:dyDescent="0.2">
      <c r="A47" s="60"/>
      <c r="B47" s="47"/>
      <c r="C47" s="48"/>
      <c r="D47" s="57" t="s">
        <v>16</v>
      </c>
      <c r="E47" s="49"/>
      <c r="F47" s="50"/>
      <c r="G47" s="47"/>
      <c r="H47" s="141"/>
      <c r="I47" s="51"/>
    </row>
    <row r="48" spans="1:10" x14ac:dyDescent="0.2">
      <c r="A48" s="60"/>
      <c r="B48" s="47"/>
      <c r="C48" s="48" t="s">
        <v>17</v>
      </c>
      <c r="D48" s="57" t="s">
        <v>18</v>
      </c>
      <c r="E48" s="49"/>
      <c r="F48" s="50"/>
      <c r="G48" s="47"/>
      <c r="H48" s="141"/>
      <c r="I48" s="51"/>
    </row>
    <row r="49" spans="1:9" x14ac:dyDescent="0.2">
      <c r="A49" s="60"/>
      <c r="B49" s="47"/>
      <c r="C49" s="48"/>
      <c r="D49" s="57" t="s">
        <v>19</v>
      </c>
      <c r="E49" s="49"/>
      <c r="F49" s="50"/>
      <c r="G49" s="47"/>
      <c r="H49" s="141"/>
      <c r="I49" s="51"/>
    </row>
    <row r="50" spans="1:9" x14ac:dyDescent="0.2">
      <c r="A50" s="60"/>
      <c r="B50" s="47"/>
      <c r="C50" s="48" t="s">
        <v>20</v>
      </c>
      <c r="D50" s="57" t="s">
        <v>21</v>
      </c>
      <c r="E50" s="49"/>
      <c r="F50" s="50"/>
      <c r="G50" s="47"/>
      <c r="H50" s="141"/>
      <c r="I50" s="51"/>
    </row>
    <row r="51" spans="1:9" x14ac:dyDescent="0.2">
      <c r="A51" s="60"/>
      <c r="B51" s="47"/>
      <c r="C51" s="48" t="s">
        <v>22</v>
      </c>
      <c r="D51" s="57" t="s">
        <v>23</v>
      </c>
      <c r="E51" s="49"/>
      <c r="F51" s="50"/>
      <c r="G51" s="47"/>
      <c r="H51" s="141"/>
      <c r="I51" s="51"/>
    </row>
    <row r="52" spans="1:9" x14ac:dyDescent="0.2">
      <c r="A52" s="60"/>
      <c r="B52" s="47"/>
      <c r="C52" s="48"/>
      <c r="D52" s="57" t="s">
        <v>24</v>
      </c>
      <c r="E52" s="49"/>
      <c r="F52" s="50"/>
      <c r="G52" s="47"/>
      <c r="H52" s="141"/>
      <c r="I52" s="51"/>
    </row>
    <row r="53" spans="1:9" x14ac:dyDescent="0.2">
      <c r="A53" s="60"/>
      <c r="B53" s="47"/>
      <c r="C53" s="48"/>
      <c r="D53" s="57" t="s">
        <v>25</v>
      </c>
      <c r="E53" s="49"/>
      <c r="F53" s="50"/>
      <c r="G53" s="47"/>
      <c r="H53" s="141"/>
      <c r="I53" s="51"/>
    </row>
    <row r="54" spans="1:9" x14ac:dyDescent="0.2">
      <c r="A54" s="60"/>
      <c r="B54" s="47"/>
      <c r="C54" s="48"/>
      <c r="D54" s="57" t="s">
        <v>26</v>
      </c>
      <c r="E54" s="49"/>
      <c r="F54" s="50"/>
      <c r="G54" s="47"/>
      <c r="H54" s="141"/>
      <c r="I54" s="51"/>
    </row>
    <row r="55" spans="1:9" x14ac:dyDescent="0.2">
      <c r="A55" s="60"/>
      <c r="B55" s="47"/>
      <c r="C55" s="48"/>
      <c r="D55" s="57" t="s">
        <v>27</v>
      </c>
      <c r="E55" s="49"/>
      <c r="F55" s="50"/>
      <c r="G55" s="47"/>
      <c r="H55" s="141"/>
      <c r="I55" s="51"/>
    </row>
    <row r="56" spans="1:9" x14ac:dyDescent="0.2">
      <c r="A56" s="60"/>
      <c r="B56" s="47"/>
      <c r="C56" s="48"/>
      <c r="D56" s="57" t="s">
        <v>28</v>
      </c>
      <c r="E56" s="49"/>
      <c r="F56" s="50"/>
      <c r="G56" s="47"/>
      <c r="H56" s="141"/>
      <c r="I56" s="51"/>
    </row>
    <row r="57" spans="1:9" x14ac:dyDescent="0.2">
      <c r="A57" s="60"/>
      <c r="B57" s="47"/>
      <c r="C57" s="48"/>
      <c r="D57" s="57" t="s">
        <v>29</v>
      </c>
      <c r="E57" s="49"/>
      <c r="F57" s="50"/>
      <c r="G57" s="47"/>
      <c r="H57" s="141"/>
      <c r="I57" s="51"/>
    </row>
    <row r="58" spans="1:9" x14ac:dyDescent="0.2">
      <c r="A58" s="60"/>
      <c r="B58" s="52"/>
      <c r="C58" s="53"/>
      <c r="D58" s="58" t="s">
        <v>30</v>
      </c>
      <c r="E58" s="54"/>
      <c r="F58" s="55"/>
      <c r="G58" s="52"/>
      <c r="H58" s="142"/>
      <c r="I58" s="56"/>
    </row>
    <row r="59" spans="1:9" ht="8.1" customHeight="1" x14ac:dyDescent="0.2">
      <c r="A59" s="60"/>
    </row>
    <row r="60" spans="1:9" ht="24" x14ac:dyDescent="0.2">
      <c r="A60" s="60"/>
      <c r="B60" s="37" t="s">
        <v>143</v>
      </c>
      <c r="C60" s="37"/>
      <c r="D60" s="38" t="s">
        <v>31</v>
      </c>
      <c r="E60" s="38" t="s">
        <v>11</v>
      </c>
      <c r="F60" s="39">
        <v>1</v>
      </c>
      <c r="G60" s="37" t="s">
        <v>5</v>
      </c>
      <c r="H60" s="40"/>
      <c r="I60" s="41" t="str">
        <f>IF(H60&lt;&gt;"",$F60*H60,"")</f>
        <v/>
      </c>
    </row>
    <row r="61" spans="1:9" ht="8.1" customHeight="1" x14ac:dyDescent="0.2">
      <c r="A61" s="60"/>
    </row>
    <row r="62" spans="1:9" ht="24" x14ac:dyDescent="0.2">
      <c r="A62" s="60"/>
      <c r="B62" s="37" t="s">
        <v>144</v>
      </c>
      <c r="C62" s="37" t="s">
        <v>32</v>
      </c>
      <c r="D62" s="38" t="s">
        <v>33</v>
      </c>
      <c r="E62" s="38" t="s">
        <v>34</v>
      </c>
      <c r="F62" s="39">
        <v>1</v>
      </c>
      <c r="G62" s="37" t="s">
        <v>12</v>
      </c>
      <c r="H62" s="40"/>
      <c r="I62" s="41" t="str">
        <f>IF(H62&lt;&gt;"",$F62*H62,"")</f>
        <v/>
      </c>
    </row>
    <row r="63" spans="1:9" ht="8.1" customHeight="1" x14ac:dyDescent="0.2">
      <c r="A63" s="60"/>
    </row>
    <row r="64" spans="1:9" ht="36" x14ac:dyDescent="0.2">
      <c r="A64" s="60"/>
      <c r="B64" s="37" t="s">
        <v>145</v>
      </c>
      <c r="C64" s="37" t="s">
        <v>35</v>
      </c>
      <c r="D64" s="38" t="s">
        <v>36</v>
      </c>
      <c r="E64" s="38" t="s">
        <v>34</v>
      </c>
      <c r="F64" s="39">
        <v>1</v>
      </c>
      <c r="G64" s="37" t="s">
        <v>12</v>
      </c>
      <c r="H64" s="40"/>
      <c r="I64" s="41" t="str">
        <f>IF(H64&lt;&gt;"",$F64*H64,"")</f>
        <v/>
      </c>
    </row>
    <row r="65" spans="1:9" ht="8.1" customHeight="1" x14ac:dyDescent="0.2">
      <c r="A65" s="60"/>
    </row>
    <row r="66" spans="1:9" ht="24" x14ac:dyDescent="0.2">
      <c r="A66" s="60"/>
      <c r="B66" s="37" t="s">
        <v>146</v>
      </c>
      <c r="C66" s="37" t="s">
        <v>37</v>
      </c>
      <c r="D66" s="38" t="s">
        <v>38</v>
      </c>
      <c r="E66" s="38" t="s">
        <v>34</v>
      </c>
      <c r="F66" s="39">
        <v>12</v>
      </c>
      <c r="G66" s="37" t="s">
        <v>12</v>
      </c>
      <c r="H66" s="40"/>
      <c r="I66" s="41" t="str">
        <f>IF(H66&lt;&gt;"",$F66*H66,"")</f>
        <v/>
      </c>
    </row>
    <row r="67" spans="1:9" ht="8.1" customHeight="1" x14ac:dyDescent="0.2">
      <c r="A67" s="60"/>
    </row>
    <row r="68" spans="1:9" ht="24" x14ac:dyDescent="0.2">
      <c r="A68" s="60"/>
      <c r="B68" s="37" t="s">
        <v>147</v>
      </c>
      <c r="C68" s="37" t="s">
        <v>35</v>
      </c>
      <c r="D68" s="38" t="s">
        <v>39</v>
      </c>
      <c r="E68" s="38" t="s">
        <v>34</v>
      </c>
      <c r="F68" s="39">
        <v>1</v>
      </c>
      <c r="G68" s="37" t="s">
        <v>12</v>
      </c>
      <c r="H68" s="40"/>
      <c r="I68" s="41" t="str">
        <f>IF(H68&lt;&gt;"",$F68*H68,"")</f>
        <v/>
      </c>
    </row>
    <row r="69" spans="1:9" ht="8.1" customHeight="1" x14ac:dyDescent="0.2">
      <c r="A69" s="60"/>
    </row>
    <row r="70" spans="1:9" ht="24" x14ac:dyDescent="0.2">
      <c r="A70" s="60"/>
      <c r="B70" s="37" t="s">
        <v>148</v>
      </c>
      <c r="C70" s="37" t="s">
        <v>40</v>
      </c>
      <c r="D70" s="38" t="s">
        <v>41</v>
      </c>
      <c r="E70" s="38" t="s">
        <v>34</v>
      </c>
      <c r="F70" s="39">
        <v>1</v>
      </c>
      <c r="G70" s="37" t="s">
        <v>12</v>
      </c>
      <c r="H70" s="40"/>
      <c r="I70" s="41" t="str">
        <f>IF(H70&lt;&gt;"",$F70*H70,"")</f>
        <v/>
      </c>
    </row>
    <row r="71" spans="1:9" ht="8.1" customHeight="1" x14ac:dyDescent="0.2">
      <c r="A71" s="60"/>
    </row>
    <row r="72" spans="1:9" ht="24" x14ac:dyDescent="0.2">
      <c r="A72" s="60"/>
      <c r="B72" s="37" t="s">
        <v>149</v>
      </c>
      <c r="C72" s="37" t="s">
        <v>42</v>
      </c>
      <c r="D72" s="38" t="s">
        <v>43</v>
      </c>
      <c r="E72" s="38" t="s">
        <v>34</v>
      </c>
      <c r="F72" s="39">
        <v>1</v>
      </c>
      <c r="G72" s="37" t="s">
        <v>12</v>
      </c>
      <c r="H72" s="40"/>
      <c r="I72" s="41" t="str">
        <f>IF(H72&lt;&gt;"",$F72*H72,"")</f>
        <v/>
      </c>
    </row>
    <row r="73" spans="1:9" ht="8.1" customHeight="1" x14ac:dyDescent="0.2">
      <c r="A73" s="60"/>
    </row>
    <row r="74" spans="1:9" ht="24" x14ac:dyDescent="0.2">
      <c r="A74" s="60"/>
      <c r="B74" s="37" t="s">
        <v>150</v>
      </c>
      <c r="C74" s="37" t="s">
        <v>40</v>
      </c>
      <c r="D74" s="38" t="s">
        <v>44</v>
      </c>
      <c r="E74" s="38" t="s">
        <v>34</v>
      </c>
      <c r="F74" s="39">
        <v>3</v>
      </c>
      <c r="G74" s="37" t="s">
        <v>12</v>
      </c>
      <c r="H74" s="40"/>
      <c r="I74" s="41" t="str">
        <f>IF(H74&lt;&gt;"",$F74*H74,"")</f>
        <v/>
      </c>
    </row>
    <row r="75" spans="1:9" ht="8.1" customHeight="1" x14ac:dyDescent="0.2">
      <c r="A75" s="60"/>
    </row>
    <row r="76" spans="1:9" ht="24" x14ac:dyDescent="0.2">
      <c r="A76" s="60"/>
      <c r="B76" s="37" t="s">
        <v>151</v>
      </c>
      <c r="C76" s="37" t="s">
        <v>42</v>
      </c>
      <c r="D76" s="38" t="s">
        <v>45</v>
      </c>
      <c r="E76" s="38" t="s">
        <v>34</v>
      </c>
      <c r="F76" s="39">
        <v>1</v>
      </c>
      <c r="G76" s="37" t="s">
        <v>12</v>
      </c>
      <c r="H76" s="40"/>
      <c r="I76" s="41" t="str">
        <f>IF(H76&lt;&gt;"",$F76*H76,"")</f>
        <v/>
      </c>
    </row>
    <row r="77" spans="1:9" ht="8.1" customHeight="1" x14ac:dyDescent="0.2">
      <c r="A77" s="60"/>
    </row>
    <row r="78" spans="1:9" ht="48" x14ac:dyDescent="0.2">
      <c r="A78" s="60"/>
      <c r="B78" s="37" t="s">
        <v>152</v>
      </c>
      <c r="C78" s="37" t="s">
        <v>46</v>
      </c>
      <c r="D78" s="38" t="s">
        <v>47</v>
      </c>
      <c r="E78" s="38" t="s">
        <v>48</v>
      </c>
      <c r="F78" s="39">
        <v>1</v>
      </c>
      <c r="G78" s="37" t="s">
        <v>12</v>
      </c>
      <c r="H78" s="40"/>
      <c r="I78" s="41" t="str">
        <f>IF(H78&lt;&gt;"",$F78*H78,"")</f>
        <v/>
      </c>
    </row>
    <row r="79" spans="1:9" ht="8.1" customHeight="1" x14ac:dyDescent="0.2">
      <c r="A79" s="60"/>
    </row>
    <row r="80" spans="1:9" ht="24" x14ac:dyDescent="0.2">
      <c r="A80" s="60"/>
      <c r="B80" s="37" t="s">
        <v>153</v>
      </c>
      <c r="C80" s="37" t="s">
        <v>49</v>
      </c>
      <c r="D80" s="38" t="s">
        <v>50</v>
      </c>
      <c r="E80" s="38" t="s">
        <v>51</v>
      </c>
      <c r="F80" s="39">
        <v>3</v>
      </c>
      <c r="G80" s="37" t="s">
        <v>12</v>
      </c>
      <c r="H80" s="40"/>
      <c r="I80" s="41" t="str">
        <f>IF(H80&lt;&gt;"",$F80*H80,"")</f>
        <v/>
      </c>
    </row>
    <row r="81" spans="1:9" ht="8.1" customHeight="1" x14ac:dyDescent="0.2">
      <c r="A81" s="60"/>
    </row>
    <row r="82" spans="1:9" ht="48" x14ac:dyDescent="0.2">
      <c r="A82" s="60"/>
      <c r="B82" s="37" t="s">
        <v>154</v>
      </c>
      <c r="C82" s="37" t="s">
        <v>52</v>
      </c>
      <c r="D82" s="38" t="s">
        <v>53</v>
      </c>
      <c r="E82" s="38" t="s">
        <v>54</v>
      </c>
      <c r="F82" s="39">
        <v>1</v>
      </c>
      <c r="G82" s="37" t="s">
        <v>5</v>
      </c>
      <c r="H82" s="40"/>
      <c r="I82" s="41" t="str">
        <f>IF(H82&lt;&gt;"",$F82*H82,"")</f>
        <v/>
      </c>
    </row>
    <row r="83" spans="1:9" ht="8.1" customHeight="1" x14ac:dyDescent="0.2">
      <c r="A83" s="60"/>
    </row>
    <row r="84" spans="1:9" ht="24" x14ac:dyDescent="0.2">
      <c r="A84" s="60"/>
      <c r="B84" s="37" t="s">
        <v>155</v>
      </c>
      <c r="C84" s="37"/>
      <c r="D84" s="38" t="s">
        <v>55</v>
      </c>
      <c r="E84" s="38" t="s">
        <v>34</v>
      </c>
      <c r="F84" s="39">
        <v>2</v>
      </c>
      <c r="G84" s="37" t="s">
        <v>12</v>
      </c>
      <c r="H84" s="40"/>
      <c r="I84" s="41" t="str">
        <f>IF(H84&lt;&gt;"",$F84*H84,"")</f>
        <v/>
      </c>
    </row>
    <row r="85" spans="1:9" ht="8.1" customHeight="1" x14ac:dyDescent="0.2">
      <c r="A85" s="60"/>
    </row>
    <row r="86" spans="1:9" ht="24" x14ac:dyDescent="0.2">
      <c r="A86" s="60"/>
      <c r="B86" s="37" t="s">
        <v>156</v>
      </c>
      <c r="C86" s="37"/>
      <c r="D86" s="38" t="s">
        <v>56</v>
      </c>
      <c r="E86" s="38" t="s">
        <v>34</v>
      </c>
      <c r="F86" s="39">
        <v>3</v>
      </c>
      <c r="G86" s="37" t="s">
        <v>12</v>
      </c>
      <c r="H86" s="40"/>
      <c r="I86" s="41" t="str">
        <f>IF(H86&lt;&gt;"",$F86*H86,"")</f>
        <v/>
      </c>
    </row>
    <row r="87" spans="1:9" ht="8.1" customHeight="1" x14ac:dyDescent="0.2">
      <c r="A87" s="60"/>
    </row>
    <row r="88" spans="1:9" ht="24" x14ac:dyDescent="0.2">
      <c r="A88" s="60"/>
      <c r="B88" s="37" t="s">
        <v>157</v>
      </c>
      <c r="C88" s="37" t="s">
        <v>57</v>
      </c>
      <c r="D88" s="38" t="s">
        <v>58</v>
      </c>
      <c r="E88" s="38" t="s">
        <v>34</v>
      </c>
      <c r="F88" s="39">
        <v>3</v>
      </c>
      <c r="G88" s="37" t="s">
        <v>12</v>
      </c>
      <c r="H88" s="40"/>
      <c r="I88" s="41" t="str">
        <f>IF(H88&lt;&gt;"",$F88*H88,"")</f>
        <v/>
      </c>
    </row>
    <row r="89" spans="1:9" ht="8.1" customHeight="1" x14ac:dyDescent="0.2">
      <c r="A89" s="60"/>
    </row>
    <row r="90" spans="1:9" ht="24" x14ac:dyDescent="0.2">
      <c r="A90" s="60"/>
      <c r="B90" s="37" t="s">
        <v>158</v>
      </c>
      <c r="C90" s="37"/>
      <c r="D90" s="38" t="s">
        <v>59</v>
      </c>
      <c r="E90" s="38" t="s">
        <v>34</v>
      </c>
      <c r="F90" s="39">
        <v>2</v>
      </c>
      <c r="G90" s="37" t="s">
        <v>12</v>
      </c>
      <c r="H90" s="40"/>
      <c r="I90" s="41" t="str">
        <f>IF(H90&lt;&gt;"",$F90*H90,"")</f>
        <v/>
      </c>
    </row>
    <row r="91" spans="1:9" ht="8.1" customHeight="1" x14ac:dyDescent="0.2">
      <c r="A91" s="60"/>
    </row>
    <row r="92" spans="1:9" ht="24" x14ac:dyDescent="0.2">
      <c r="A92" s="60"/>
      <c r="B92" s="37" t="s">
        <v>159</v>
      </c>
      <c r="C92" s="37"/>
      <c r="D92" s="38" t="s">
        <v>60</v>
      </c>
      <c r="E92" s="38" t="s">
        <v>34</v>
      </c>
      <c r="F92" s="39">
        <v>1</v>
      </c>
      <c r="G92" s="37" t="s">
        <v>12</v>
      </c>
      <c r="H92" s="40"/>
      <c r="I92" s="41" t="str">
        <f>IF(H92&lt;&gt;"",$F92*H92,"")</f>
        <v/>
      </c>
    </row>
    <row r="93" spans="1:9" ht="8.1" customHeight="1" x14ac:dyDescent="0.2">
      <c r="A93" s="60"/>
    </row>
    <row r="94" spans="1:9" ht="24" x14ac:dyDescent="0.2">
      <c r="A94" s="60"/>
      <c r="B94" s="37" t="s">
        <v>160</v>
      </c>
      <c r="C94" s="37" t="s">
        <v>61</v>
      </c>
      <c r="D94" s="38" t="s">
        <v>62</v>
      </c>
      <c r="E94" s="38" t="s">
        <v>34</v>
      </c>
      <c r="F94" s="39">
        <v>3</v>
      </c>
      <c r="G94" s="37" t="s">
        <v>12</v>
      </c>
      <c r="H94" s="40"/>
      <c r="I94" s="41" t="str">
        <f>IF(H94&lt;&gt;"",$F94*H94,"")</f>
        <v/>
      </c>
    </row>
    <row r="95" spans="1:9" ht="8.1" customHeight="1" x14ac:dyDescent="0.2">
      <c r="A95" s="60"/>
    </row>
    <row r="96" spans="1:9" ht="36" x14ac:dyDescent="0.2">
      <c r="A96" s="60"/>
      <c r="B96" s="37" t="s">
        <v>161</v>
      </c>
      <c r="C96" s="37" t="s">
        <v>63</v>
      </c>
      <c r="D96" s="38" t="s">
        <v>64</v>
      </c>
      <c r="E96" s="38" t="s">
        <v>34</v>
      </c>
      <c r="F96" s="39">
        <v>8</v>
      </c>
      <c r="G96" s="37" t="s">
        <v>12</v>
      </c>
      <c r="H96" s="40"/>
      <c r="I96" s="41" t="str">
        <f>IF(H96&lt;&gt;"",$F96*H96,"")</f>
        <v/>
      </c>
    </row>
    <row r="97" spans="1:9" ht="8.1" customHeight="1" x14ac:dyDescent="0.2">
      <c r="A97" s="60"/>
    </row>
    <row r="98" spans="1:9" ht="24" x14ac:dyDescent="0.2">
      <c r="A98" s="60"/>
      <c r="B98" s="37" t="s">
        <v>162</v>
      </c>
      <c r="C98" s="37" t="s">
        <v>65</v>
      </c>
      <c r="D98" s="38" t="s">
        <v>66</v>
      </c>
      <c r="E98" s="38" t="s">
        <v>34</v>
      </c>
      <c r="F98" s="39">
        <v>1</v>
      </c>
      <c r="G98" s="37" t="s">
        <v>12</v>
      </c>
      <c r="H98" s="40"/>
      <c r="I98" s="41" t="str">
        <f>IF(H98&lt;&gt;"",$F98*H98,"")</f>
        <v/>
      </c>
    </row>
    <row r="99" spans="1:9" ht="8.1" customHeight="1" x14ac:dyDescent="0.2">
      <c r="A99" s="60"/>
    </row>
    <row r="100" spans="1:9" ht="132" x14ac:dyDescent="0.2">
      <c r="A100" s="60"/>
      <c r="B100" s="37" t="s">
        <v>163</v>
      </c>
      <c r="C100" s="37" t="s">
        <v>67</v>
      </c>
      <c r="D100" s="38" t="s">
        <v>217</v>
      </c>
      <c r="E100" s="38" t="s">
        <v>34</v>
      </c>
      <c r="F100" s="39">
        <v>8</v>
      </c>
      <c r="G100" s="37" t="s">
        <v>12</v>
      </c>
      <c r="H100" s="40"/>
      <c r="I100" s="41" t="str">
        <f>IF(H100&lt;&gt;"",$F100*H100,"")</f>
        <v/>
      </c>
    </row>
    <row r="101" spans="1:9" ht="8.1" customHeight="1" x14ac:dyDescent="0.2">
      <c r="A101" s="60"/>
    </row>
    <row r="102" spans="1:9" ht="24" x14ac:dyDescent="0.2">
      <c r="A102" s="60"/>
      <c r="B102" s="37" t="s">
        <v>164</v>
      </c>
      <c r="C102" s="37" t="s">
        <v>68</v>
      </c>
      <c r="D102" s="38" t="s">
        <v>69</v>
      </c>
      <c r="E102" s="38" t="s">
        <v>34</v>
      </c>
      <c r="F102" s="39">
        <v>2</v>
      </c>
      <c r="G102" s="37" t="s">
        <v>12</v>
      </c>
      <c r="H102" s="40"/>
      <c r="I102" s="41" t="str">
        <f>IF(H102&lt;&gt;"",$F102*H102,"")</f>
        <v/>
      </c>
    </row>
    <row r="103" spans="1:9" ht="8.1" customHeight="1" x14ac:dyDescent="0.2">
      <c r="A103" s="60"/>
    </row>
    <row r="104" spans="1:9" ht="60" x14ac:dyDescent="0.2">
      <c r="A104" s="60"/>
      <c r="B104" s="42" t="s">
        <v>165</v>
      </c>
      <c r="C104" s="42" t="s">
        <v>70</v>
      </c>
      <c r="D104" s="43" t="s">
        <v>213</v>
      </c>
      <c r="E104" s="43" t="s">
        <v>71</v>
      </c>
      <c r="F104" s="44">
        <v>1</v>
      </c>
      <c r="G104" s="42" t="s">
        <v>12</v>
      </c>
      <c r="H104" s="45"/>
      <c r="I104" s="46" t="str">
        <f>IF(H104&lt;&gt;"",$F104*H104,"")</f>
        <v/>
      </c>
    </row>
    <row r="105" spans="1:9" ht="24" x14ac:dyDescent="0.2">
      <c r="A105" s="60"/>
      <c r="B105" s="52"/>
      <c r="C105" s="53"/>
      <c r="D105" s="58" t="s">
        <v>72</v>
      </c>
      <c r="E105" s="54"/>
      <c r="F105" s="55"/>
      <c r="G105" s="52"/>
      <c r="H105" s="142"/>
      <c r="I105" s="56"/>
    </row>
    <row r="106" spans="1:9" ht="8.1" customHeight="1" x14ac:dyDescent="0.2">
      <c r="A106" s="60"/>
    </row>
    <row r="107" spans="1:9" ht="24" x14ac:dyDescent="0.2">
      <c r="A107" s="60"/>
      <c r="B107" s="37" t="s">
        <v>166</v>
      </c>
      <c r="C107" s="37"/>
      <c r="D107" s="38" t="s">
        <v>249</v>
      </c>
      <c r="E107" s="38" t="s">
        <v>250</v>
      </c>
      <c r="F107" s="39">
        <v>1</v>
      </c>
      <c r="G107" s="37" t="s">
        <v>12</v>
      </c>
      <c r="H107" s="40"/>
      <c r="I107" s="41" t="str">
        <f>IF(H107&lt;&gt;"",$F107*H107,"")</f>
        <v/>
      </c>
    </row>
    <row r="108" spans="1:9" ht="8.1" customHeight="1" x14ac:dyDescent="0.2">
      <c r="A108" s="60"/>
    </row>
    <row r="109" spans="1:9" ht="36" x14ac:dyDescent="0.2">
      <c r="A109" s="60"/>
      <c r="B109" s="37" t="s">
        <v>167</v>
      </c>
      <c r="C109" s="37" t="s">
        <v>251</v>
      </c>
      <c r="D109" s="38" t="s">
        <v>252</v>
      </c>
      <c r="E109" s="38" t="s">
        <v>253</v>
      </c>
      <c r="F109" s="39">
        <v>1</v>
      </c>
      <c r="G109" s="37" t="s">
        <v>12</v>
      </c>
      <c r="H109" s="40"/>
      <c r="I109" s="41" t="str">
        <f>IF(H109&lt;&gt;"",$F109*H109,"")</f>
        <v/>
      </c>
    </row>
    <row r="110" spans="1:9" ht="8.1" customHeight="1" x14ac:dyDescent="0.2">
      <c r="A110" s="60"/>
    </row>
    <row r="111" spans="1:9" ht="24" x14ac:dyDescent="0.2">
      <c r="A111" s="60"/>
      <c r="B111" s="37" t="s">
        <v>168</v>
      </c>
      <c r="C111" s="37" t="s">
        <v>254</v>
      </c>
      <c r="D111" s="38" t="s">
        <v>255</v>
      </c>
      <c r="E111" s="38" t="s">
        <v>253</v>
      </c>
      <c r="F111" s="39">
        <v>1</v>
      </c>
      <c r="G111" s="37" t="s">
        <v>12</v>
      </c>
      <c r="H111" s="40"/>
      <c r="I111" s="41" t="str">
        <f>IF(H111&lt;&gt;"",$F111*H111,"")</f>
        <v/>
      </c>
    </row>
    <row r="112" spans="1:9" ht="8.1" customHeight="1" x14ac:dyDescent="0.2">
      <c r="A112" s="60"/>
    </row>
    <row r="113" spans="1:9" ht="36" x14ac:dyDescent="0.2">
      <c r="A113" s="60"/>
      <c r="B113" s="37" t="s">
        <v>169</v>
      </c>
      <c r="C113" s="37"/>
      <c r="D113" s="38" t="s">
        <v>73</v>
      </c>
      <c r="E113" s="38" t="s">
        <v>74</v>
      </c>
      <c r="F113" s="39">
        <v>1</v>
      </c>
      <c r="G113" s="37" t="s">
        <v>12</v>
      </c>
      <c r="H113" s="40"/>
      <c r="I113" s="41" t="str">
        <f>IF(H113&lt;&gt;"",$F113*H113,"")</f>
        <v/>
      </c>
    </row>
    <row r="114" spans="1:9" ht="8.1" customHeight="1" x14ac:dyDescent="0.2">
      <c r="A114" s="60"/>
    </row>
    <row r="115" spans="1:9" x14ac:dyDescent="0.2">
      <c r="A115" s="60"/>
      <c r="B115" s="37" t="s">
        <v>170</v>
      </c>
      <c r="C115" s="37"/>
      <c r="D115" s="38" t="s">
        <v>75</v>
      </c>
      <c r="E115" s="38"/>
      <c r="F115" s="39">
        <v>4</v>
      </c>
      <c r="G115" s="37" t="s">
        <v>76</v>
      </c>
      <c r="H115" s="40"/>
      <c r="I115" s="41" t="str">
        <f>IF(H115&lt;&gt;"",$F115*H115,"")</f>
        <v/>
      </c>
    </row>
    <row r="116" spans="1:9" ht="8.1" customHeight="1" x14ac:dyDescent="0.2">
      <c r="A116" s="60"/>
    </row>
    <row r="117" spans="1:9" ht="24" x14ac:dyDescent="0.2">
      <c r="A117" s="60"/>
      <c r="B117" s="37" t="s">
        <v>171</v>
      </c>
      <c r="C117" s="37"/>
      <c r="D117" s="38" t="s">
        <v>77</v>
      </c>
      <c r="E117" s="38" t="s">
        <v>78</v>
      </c>
      <c r="F117" s="39">
        <v>4</v>
      </c>
      <c r="G117" s="37" t="s">
        <v>76</v>
      </c>
      <c r="H117" s="40"/>
      <c r="I117" s="41" t="str">
        <f>IF(H117&lt;&gt;"",$F117*H117,"")</f>
        <v/>
      </c>
    </row>
    <row r="118" spans="1:9" ht="8.1" customHeight="1" x14ac:dyDescent="0.2">
      <c r="A118" s="60"/>
    </row>
    <row r="119" spans="1:9" ht="24" x14ac:dyDescent="0.2">
      <c r="A119" s="60"/>
      <c r="B119" s="37" t="s">
        <v>172</v>
      </c>
      <c r="C119" s="37"/>
      <c r="D119" s="38" t="s">
        <v>79</v>
      </c>
      <c r="E119" s="38" t="s">
        <v>78</v>
      </c>
      <c r="F119" s="39">
        <v>1</v>
      </c>
      <c r="G119" s="37" t="s">
        <v>76</v>
      </c>
      <c r="H119" s="40"/>
      <c r="I119" s="41" t="str">
        <f>IF(H119&lt;&gt;"",$F119*H119,"")</f>
        <v/>
      </c>
    </row>
    <row r="120" spans="1:9" ht="8.1" customHeight="1" x14ac:dyDescent="0.2">
      <c r="A120" s="60"/>
    </row>
    <row r="121" spans="1:9" ht="24" x14ac:dyDescent="0.2">
      <c r="A121" s="60"/>
      <c r="B121" s="37" t="s">
        <v>173</v>
      </c>
      <c r="C121" s="37"/>
      <c r="D121" s="38" t="s">
        <v>80</v>
      </c>
      <c r="E121" s="38" t="s">
        <v>34</v>
      </c>
      <c r="F121" s="39">
        <v>6</v>
      </c>
      <c r="G121" s="37" t="s">
        <v>12</v>
      </c>
      <c r="H121" s="40"/>
      <c r="I121" s="41" t="str">
        <f>IF(H121&lt;&gt;"",$F121*H121,"")</f>
        <v/>
      </c>
    </row>
    <row r="122" spans="1:9" ht="8.1" customHeight="1" x14ac:dyDescent="0.2">
      <c r="A122" s="60"/>
    </row>
    <row r="123" spans="1:9" ht="24" x14ac:dyDescent="0.2">
      <c r="A123" s="60"/>
      <c r="B123" s="37" t="s">
        <v>174</v>
      </c>
      <c r="C123" s="37"/>
      <c r="D123" s="38" t="s">
        <v>81</v>
      </c>
      <c r="E123" s="38" t="s">
        <v>54</v>
      </c>
      <c r="F123" s="39">
        <v>24</v>
      </c>
      <c r="G123" s="37" t="s">
        <v>12</v>
      </c>
      <c r="H123" s="40"/>
      <c r="I123" s="41" t="str">
        <f>IF(H123&lt;&gt;"",$F123*H123,"")</f>
        <v/>
      </c>
    </row>
    <row r="124" spans="1:9" ht="8.1" customHeight="1" x14ac:dyDescent="0.2">
      <c r="A124" s="60"/>
    </row>
    <row r="125" spans="1:9" x14ac:dyDescent="0.2">
      <c r="A125" s="60"/>
      <c r="B125" s="37" t="s">
        <v>225</v>
      </c>
      <c r="C125" s="37"/>
      <c r="D125" s="38" t="s">
        <v>82</v>
      </c>
      <c r="E125" s="38"/>
      <c r="F125" s="39">
        <v>1</v>
      </c>
      <c r="G125" s="37" t="s">
        <v>12</v>
      </c>
      <c r="H125" s="40"/>
      <c r="I125" s="41" t="str">
        <f>IF(H125&lt;&gt;"",$F125*H125,"")</f>
        <v/>
      </c>
    </row>
    <row r="126" spans="1:9" ht="8.1" customHeight="1" x14ac:dyDescent="0.2">
      <c r="A126" s="60"/>
    </row>
    <row r="127" spans="1:9" ht="24" x14ac:dyDescent="0.2">
      <c r="A127" s="60"/>
      <c r="B127" s="37" t="s">
        <v>228</v>
      </c>
      <c r="C127" s="37"/>
      <c r="D127" s="38" t="s">
        <v>83</v>
      </c>
      <c r="E127" s="38"/>
      <c r="F127" s="39">
        <v>1</v>
      </c>
      <c r="G127" s="37" t="s">
        <v>5</v>
      </c>
      <c r="H127" s="40"/>
      <c r="I127" s="41" t="str">
        <f>IF(H127&lt;&gt;"",$F127*H127,"")</f>
        <v/>
      </c>
    </row>
    <row r="128" spans="1:9" ht="8.1" customHeight="1" x14ac:dyDescent="0.2">
      <c r="A128" s="60"/>
    </row>
    <row r="129" spans="1:10" x14ac:dyDescent="0.2">
      <c r="A129" s="60"/>
      <c r="B129" s="37" t="s">
        <v>256</v>
      </c>
      <c r="C129" s="37"/>
      <c r="D129" s="38" t="s">
        <v>84</v>
      </c>
      <c r="E129" s="38"/>
      <c r="F129" s="39">
        <v>1</v>
      </c>
      <c r="G129" s="37" t="s">
        <v>5</v>
      </c>
      <c r="H129" s="40"/>
      <c r="I129" s="41" t="str">
        <f>IF(H129&lt;&gt;"",$F129*H129,"")</f>
        <v/>
      </c>
    </row>
    <row r="130" spans="1:10" ht="8.1" customHeight="1" x14ac:dyDescent="0.2">
      <c r="A130" s="60"/>
    </row>
    <row r="131" spans="1:10" x14ac:dyDescent="0.2">
      <c r="A131" s="60"/>
      <c r="B131" s="37" t="s">
        <v>257</v>
      </c>
      <c r="C131" s="37"/>
      <c r="D131" s="38" t="s">
        <v>226</v>
      </c>
      <c r="E131" s="38"/>
      <c r="F131" s="39">
        <v>6</v>
      </c>
      <c r="G131" s="37" t="s">
        <v>12</v>
      </c>
      <c r="H131" s="40"/>
      <c r="I131" s="102" t="str">
        <f>IF(H131&lt;&gt;"",$F131*H131,"")</f>
        <v/>
      </c>
    </row>
    <row r="132" spans="1:10" ht="8.1" customHeight="1" x14ac:dyDescent="0.2">
      <c r="A132" s="60"/>
      <c r="I132" s="103"/>
    </row>
    <row r="133" spans="1:10" ht="24" x14ac:dyDescent="0.2">
      <c r="A133" s="60"/>
      <c r="B133" s="37" t="s">
        <v>258</v>
      </c>
      <c r="C133" s="37"/>
      <c r="D133" s="38" t="s">
        <v>227</v>
      </c>
      <c r="E133" s="38"/>
      <c r="F133" s="39">
        <v>10</v>
      </c>
      <c r="G133" s="37" t="s">
        <v>94</v>
      </c>
      <c r="H133" s="40"/>
      <c r="I133" s="102" t="str">
        <f>IF(H133&lt;&gt;"",$F133*H133,"")</f>
        <v/>
      </c>
    </row>
    <row r="134" spans="1:10" ht="8.1" customHeight="1" x14ac:dyDescent="0.2">
      <c r="A134" s="60"/>
      <c r="I134" s="103"/>
    </row>
    <row r="135" spans="1:10" ht="12.75" customHeight="1" thickBot="1" x14ac:dyDescent="0.25">
      <c r="A135" s="60"/>
      <c r="B135" s="33" t="s">
        <v>175</v>
      </c>
      <c r="C135" s="122" t="s">
        <v>259</v>
      </c>
      <c r="D135" s="122"/>
      <c r="E135" s="64"/>
      <c r="F135" s="34">
        <v>1</v>
      </c>
      <c r="G135" s="35" t="s">
        <v>5</v>
      </c>
      <c r="H135" s="140" t="str">
        <f>IF((SUM(I138:I143)&gt;0),SUM(I138:I143),"")</f>
        <v/>
      </c>
      <c r="I135" s="104" t="str">
        <f>IF(H135&lt;&gt;"",$F135*H135,"")</f>
        <v/>
      </c>
      <c r="J135" s="59" t="s">
        <v>218</v>
      </c>
    </row>
    <row r="136" spans="1:10" ht="24" customHeight="1" thickTop="1" x14ac:dyDescent="0.2">
      <c r="A136" s="60"/>
      <c r="C136" s="126" t="s">
        <v>260</v>
      </c>
      <c r="D136" s="126"/>
      <c r="I136" s="103"/>
    </row>
    <row r="137" spans="1:10" ht="8.1" customHeight="1" x14ac:dyDescent="0.2">
      <c r="A137" s="60"/>
      <c r="I137" s="103"/>
    </row>
    <row r="138" spans="1:10" ht="36" x14ac:dyDescent="0.2">
      <c r="A138" s="60"/>
      <c r="B138" s="37" t="s">
        <v>176</v>
      </c>
      <c r="C138" s="37"/>
      <c r="D138" s="38" t="s">
        <v>252</v>
      </c>
      <c r="E138" s="38" t="s">
        <v>253</v>
      </c>
      <c r="F138" s="39">
        <v>1</v>
      </c>
      <c r="G138" s="37" t="s">
        <v>12</v>
      </c>
      <c r="H138" s="40"/>
      <c r="I138" s="102" t="str">
        <f>IF(H138&lt;&gt;"",$F138*H138,"")</f>
        <v/>
      </c>
    </row>
    <row r="139" spans="1:10" ht="8.1" customHeight="1" x14ac:dyDescent="0.2">
      <c r="A139" s="60"/>
      <c r="I139" s="103"/>
    </row>
    <row r="140" spans="1:10" x14ac:dyDescent="0.2">
      <c r="A140" s="60"/>
      <c r="B140" s="37" t="s">
        <v>177</v>
      </c>
      <c r="C140" s="37"/>
      <c r="D140" s="38" t="s">
        <v>7</v>
      </c>
      <c r="E140" s="38"/>
      <c r="F140" s="39">
        <v>1</v>
      </c>
      <c r="G140" s="37" t="s">
        <v>5</v>
      </c>
      <c r="H140" s="40"/>
      <c r="I140" s="102" t="str">
        <f>IF(H140&lt;&gt;"",$F140*H140,"")</f>
        <v/>
      </c>
    </row>
    <row r="141" spans="1:10" ht="8.1" customHeight="1" x14ac:dyDescent="0.2">
      <c r="A141" s="60"/>
      <c r="I141" s="103"/>
    </row>
    <row r="142" spans="1:10" x14ac:dyDescent="0.2">
      <c r="A142" s="60"/>
      <c r="B142" s="37" t="s">
        <v>261</v>
      </c>
      <c r="C142" s="37"/>
      <c r="D142" s="38" t="s">
        <v>8</v>
      </c>
      <c r="E142" s="38"/>
      <c r="F142" s="39">
        <v>1</v>
      </c>
      <c r="G142" s="37" t="s">
        <v>5</v>
      </c>
      <c r="H142" s="40"/>
      <c r="I142" s="102" t="str">
        <f>IF(H142&lt;&gt;"",$F142*H142,"")</f>
        <v/>
      </c>
    </row>
    <row r="143" spans="1:10" ht="8.1" customHeight="1" x14ac:dyDescent="0.2">
      <c r="A143" s="60"/>
      <c r="I143" s="103"/>
    </row>
    <row r="144" spans="1:10" ht="12.75" customHeight="1" thickBot="1" x14ac:dyDescent="0.25">
      <c r="A144" s="60"/>
      <c r="B144" s="33" t="s">
        <v>178</v>
      </c>
      <c r="C144" s="122" t="s">
        <v>88</v>
      </c>
      <c r="D144" s="122"/>
      <c r="E144" s="64"/>
      <c r="F144" s="34">
        <v>1</v>
      </c>
      <c r="G144" s="35" t="s">
        <v>5</v>
      </c>
      <c r="H144" s="140" t="str">
        <f>IF((SUM(I147:I156)&gt;0),SUM(I147:I156),"")</f>
        <v/>
      </c>
      <c r="I144" s="104" t="str">
        <f>IF(H144&lt;&gt;"",$F144*H144,"")</f>
        <v/>
      </c>
      <c r="J144" s="59" t="s">
        <v>218</v>
      </c>
    </row>
    <row r="145" spans="1:10" ht="12" customHeight="1" thickTop="1" x14ac:dyDescent="0.2">
      <c r="A145" s="60"/>
      <c r="C145" s="126" t="s">
        <v>89</v>
      </c>
      <c r="D145" s="126"/>
      <c r="I145" s="103"/>
    </row>
    <row r="146" spans="1:10" ht="8.1" customHeight="1" x14ac:dyDescent="0.2">
      <c r="A146" s="60"/>
      <c r="I146" s="103"/>
    </row>
    <row r="147" spans="1:10" ht="24" x14ac:dyDescent="0.2">
      <c r="A147" s="60"/>
      <c r="B147" s="37" t="s">
        <v>179</v>
      </c>
      <c r="C147" s="37"/>
      <c r="D147" s="38" t="s">
        <v>90</v>
      </c>
      <c r="E147" s="38"/>
      <c r="F147" s="39">
        <v>50</v>
      </c>
      <c r="G147" s="37" t="s">
        <v>76</v>
      </c>
      <c r="H147" s="40"/>
      <c r="I147" s="102" t="str">
        <f>IF(H147&lt;&gt;"",$F147*H147,"")</f>
        <v/>
      </c>
    </row>
    <row r="148" spans="1:10" ht="8.1" customHeight="1" x14ac:dyDescent="0.2">
      <c r="A148" s="60"/>
      <c r="I148" s="103"/>
    </row>
    <row r="149" spans="1:10" ht="24" x14ac:dyDescent="0.2">
      <c r="A149" s="60"/>
      <c r="B149" s="37" t="s">
        <v>180</v>
      </c>
      <c r="C149" s="37"/>
      <c r="D149" s="38" t="s">
        <v>91</v>
      </c>
      <c r="E149" s="38"/>
      <c r="F149" s="39">
        <v>50</v>
      </c>
      <c r="G149" s="37" t="s">
        <v>76</v>
      </c>
      <c r="H149" s="40"/>
      <c r="I149" s="102" t="str">
        <f>IF(H149&lt;&gt;"",$F149*H149,"")</f>
        <v/>
      </c>
    </row>
    <row r="150" spans="1:10" ht="8.1" customHeight="1" x14ac:dyDescent="0.2">
      <c r="A150" s="60"/>
      <c r="I150" s="103"/>
    </row>
    <row r="151" spans="1:10" x14ac:dyDescent="0.2">
      <c r="A151" s="60"/>
      <c r="B151" s="37" t="s">
        <v>181</v>
      </c>
      <c r="C151" s="37"/>
      <c r="D151" s="38" t="s">
        <v>92</v>
      </c>
      <c r="E151" s="38"/>
      <c r="F151" s="39">
        <v>20</v>
      </c>
      <c r="G151" s="37" t="s">
        <v>5</v>
      </c>
      <c r="H151" s="40"/>
      <c r="I151" s="102" t="str">
        <f>IF(H151&lt;&gt;"",$F151*H151,"")</f>
        <v/>
      </c>
    </row>
    <row r="152" spans="1:10" ht="8.1" customHeight="1" x14ac:dyDescent="0.2">
      <c r="A152" s="60"/>
      <c r="I152" s="103"/>
    </row>
    <row r="153" spans="1:10" x14ac:dyDescent="0.2">
      <c r="A153" s="60"/>
      <c r="B153" s="37" t="s">
        <v>182</v>
      </c>
      <c r="C153" s="37"/>
      <c r="D153" s="38" t="s">
        <v>93</v>
      </c>
      <c r="E153" s="38"/>
      <c r="F153" s="39">
        <v>1</v>
      </c>
      <c r="G153" s="37" t="s">
        <v>94</v>
      </c>
      <c r="H153" s="40"/>
      <c r="I153" s="102" t="str">
        <f>IF(H153&lt;&gt;"",$F153*H153,"")</f>
        <v/>
      </c>
    </row>
    <row r="154" spans="1:10" ht="8.1" customHeight="1" x14ac:dyDescent="0.2">
      <c r="A154" s="60"/>
      <c r="I154" s="103"/>
    </row>
    <row r="155" spans="1:10" x14ac:dyDescent="0.2">
      <c r="A155" s="60"/>
      <c r="B155" s="37" t="s">
        <v>183</v>
      </c>
      <c r="C155" s="37"/>
      <c r="D155" s="38" t="s">
        <v>95</v>
      </c>
      <c r="E155" s="38"/>
      <c r="F155" s="39">
        <v>1</v>
      </c>
      <c r="G155" s="37" t="s">
        <v>5</v>
      </c>
      <c r="H155" s="40"/>
      <c r="I155" s="102" t="str">
        <f>IF(H155&lt;&gt;"",$F155*H155,"")</f>
        <v/>
      </c>
    </row>
    <row r="156" spans="1:10" ht="8.1" customHeight="1" x14ac:dyDescent="0.2">
      <c r="A156" s="60"/>
      <c r="I156" s="103"/>
    </row>
    <row r="157" spans="1:10" ht="12.75" customHeight="1" thickBot="1" x14ac:dyDescent="0.25">
      <c r="A157" s="60"/>
      <c r="B157" s="33" t="s">
        <v>184</v>
      </c>
      <c r="C157" s="122" t="s">
        <v>96</v>
      </c>
      <c r="D157" s="122"/>
      <c r="E157" s="64"/>
      <c r="F157" s="34">
        <v>1</v>
      </c>
      <c r="G157" s="35" t="s">
        <v>5</v>
      </c>
      <c r="H157" s="140" t="str">
        <f>IF((SUM(I160:I185)&gt;0),SUM(I160:I185),"")</f>
        <v/>
      </c>
      <c r="I157" s="104" t="str">
        <f>IF(H157&lt;&gt;"",$F157*H157,"")</f>
        <v/>
      </c>
      <c r="J157" s="59" t="s">
        <v>218</v>
      </c>
    </row>
    <row r="158" spans="1:10" ht="12" customHeight="1" thickTop="1" x14ac:dyDescent="0.2">
      <c r="A158" s="105"/>
      <c r="B158" s="106"/>
      <c r="C158" s="129" t="s">
        <v>97</v>
      </c>
      <c r="D158" s="129"/>
      <c r="E158" s="107"/>
      <c r="F158" s="108"/>
      <c r="G158" s="106"/>
      <c r="I158" s="103"/>
    </row>
    <row r="159" spans="1:10" ht="8.1" customHeight="1" x14ac:dyDescent="0.2">
      <c r="A159" s="105"/>
      <c r="B159" s="106"/>
      <c r="C159" s="106"/>
      <c r="D159" s="107"/>
      <c r="E159" s="107"/>
      <c r="F159" s="108"/>
      <c r="G159" s="106"/>
      <c r="I159" s="103"/>
    </row>
    <row r="160" spans="1:10" ht="24" x14ac:dyDescent="0.2">
      <c r="A160" s="105"/>
      <c r="B160" s="109" t="s">
        <v>185</v>
      </c>
      <c r="C160" s="109"/>
      <c r="D160" s="110" t="s">
        <v>262</v>
      </c>
      <c r="E160" s="110" t="s">
        <v>98</v>
      </c>
      <c r="F160" s="111">
        <v>320</v>
      </c>
      <c r="G160" s="109" t="s">
        <v>76</v>
      </c>
      <c r="H160" s="40"/>
      <c r="I160" s="102" t="str">
        <f>IF(H160&lt;&gt;"",$F160*H160,"")</f>
        <v/>
      </c>
    </row>
    <row r="161" spans="1:9" ht="8.1" customHeight="1" x14ac:dyDescent="0.2">
      <c r="A161" s="105"/>
      <c r="B161" s="106"/>
      <c r="C161" s="106"/>
      <c r="D161" s="107"/>
      <c r="E161" s="107"/>
      <c r="F161" s="108"/>
      <c r="G161" s="106"/>
      <c r="I161" s="103"/>
    </row>
    <row r="162" spans="1:9" ht="24" x14ac:dyDescent="0.2">
      <c r="A162" s="105"/>
      <c r="B162" s="109" t="s">
        <v>186</v>
      </c>
      <c r="C162" s="109"/>
      <c r="D162" s="110" t="s">
        <v>99</v>
      </c>
      <c r="E162" s="110" t="s">
        <v>98</v>
      </c>
      <c r="F162" s="111">
        <v>90</v>
      </c>
      <c r="G162" s="109" t="s">
        <v>76</v>
      </c>
      <c r="H162" s="40"/>
      <c r="I162" s="102" t="str">
        <f>IF(H162&lt;&gt;"",$F162*H162,"")</f>
        <v/>
      </c>
    </row>
    <row r="163" spans="1:9" ht="8.1" customHeight="1" x14ac:dyDescent="0.2">
      <c r="A163" s="105"/>
      <c r="B163" s="106"/>
      <c r="C163" s="106"/>
      <c r="D163" s="107"/>
      <c r="E163" s="107"/>
      <c r="F163" s="108"/>
      <c r="G163" s="106"/>
      <c r="I163" s="103"/>
    </row>
    <row r="164" spans="1:9" ht="24" x14ac:dyDescent="0.2">
      <c r="A164" s="105"/>
      <c r="B164" s="109" t="s">
        <v>187</v>
      </c>
      <c r="C164" s="109"/>
      <c r="D164" s="110" t="s">
        <v>100</v>
      </c>
      <c r="E164" s="110"/>
      <c r="F164" s="111">
        <v>2</v>
      </c>
      <c r="G164" s="109" t="s">
        <v>5</v>
      </c>
      <c r="H164" s="40"/>
      <c r="I164" s="102" t="str">
        <f>IF(H164&lt;&gt;"",$F164*H164,"")</f>
        <v/>
      </c>
    </row>
    <row r="165" spans="1:9" ht="8.1" customHeight="1" x14ac:dyDescent="0.2">
      <c r="A165" s="105"/>
      <c r="B165" s="106"/>
      <c r="C165" s="106"/>
      <c r="D165" s="107"/>
      <c r="E165" s="107"/>
      <c r="F165" s="108"/>
      <c r="G165" s="106"/>
      <c r="I165" s="103"/>
    </row>
    <row r="166" spans="1:9" ht="24" x14ac:dyDescent="0.2">
      <c r="A166" s="105"/>
      <c r="B166" s="109" t="s">
        <v>188</v>
      </c>
      <c r="C166" s="109"/>
      <c r="D166" s="110" t="s">
        <v>101</v>
      </c>
      <c r="E166" s="110"/>
      <c r="F166" s="111">
        <v>6</v>
      </c>
      <c r="G166" s="109" t="s">
        <v>5</v>
      </c>
      <c r="H166" s="40"/>
      <c r="I166" s="102" t="str">
        <f>IF(H166&lt;&gt;"",$F166*H166,"")</f>
        <v/>
      </c>
    </row>
    <row r="167" spans="1:9" ht="8.1" customHeight="1" x14ac:dyDescent="0.2">
      <c r="A167" s="60"/>
      <c r="I167" s="103"/>
    </row>
    <row r="168" spans="1:9" ht="24" x14ac:dyDescent="0.2">
      <c r="A168" s="60"/>
      <c r="B168" s="37" t="s">
        <v>189</v>
      </c>
      <c r="C168" s="37"/>
      <c r="D168" s="38" t="s">
        <v>263</v>
      </c>
      <c r="E168" s="38" t="s">
        <v>264</v>
      </c>
      <c r="F168" s="39">
        <v>180</v>
      </c>
      <c r="G168" s="37" t="s">
        <v>76</v>
      </c>
      <c r="H168" s="40"/>
      <c r="I168" s="102" t="str">
        <f>IF(H168&lt;&gt;"",$F168*H168,"")</f>
        <v/>
      </c>
    </row>
    <row r="169" spans="1:9" ht="8.1" customHeight="1" x14ac:dyDescent="0.2">
      <c r="A169" s="60"/>
      <c r="I169" s="103"/>
    </row>
    <row r="170" spans="1:9" ht="24" x14ac:dyDescent="0.2">
      <c r="A170" s="60"/>
      <c r="B170" s="42" t="s">
        <v>190</v>
      </c>
      <c r="C170" s="42"/>
      <c r="D170" s="43" t="s">
        <v>265</v>
      </c>
      <c r="E170" s="43"/>
      <c r="F170" s="44">
        <v>1</v>
      </c>
      <c r="G170" s="42" t="s">
        <v>5</v>
      </c>
      <c r="H170" s="45"/>
      <c r="I170" s="112" t="str">
        <f>IF(H170&lt;&gt;"",$F170*H170,"")</f>
        <v/>
      </c>
    </row>
    <row r="171" spans="1:9" x14ac:dyDescent="0.2">
      <c r="A171" s="60"/>
      <c r="B171" s="47"/>
      <c r="C171" s="48"/>
      <c r="D171" s="57" t="s">
        <v>266</v>
      </c>
      <c r="E171" s="49"/>
      <c r="F171" s="50"/>
      <c r="G171" s="47"/>
      <c r="H171" s="141"/>
      <c r="I171" s="113"/>
    </row>
    <row r="172" spans="1:9" x14ac:dyDescent="0.2">
      <c r="A172" s="60"/>
      <c r="B172" s="52"/>
      <c r="C172" s="53"/>
      <c r="D172" s="58" t="s">
        <v>267</v>
      </c>
      <c r="E172" s="54"/>
      <c r="F172" s="55"/>
      <c r="G172" s="52"/>
      <c r="H172" s="142"/>
      <c r="I172" s="114"/>
    </row>
    <row r="173" spans="1:9" ht="8.1" customHeight="1" x14ac:dyDescent="0.2">
      <c r="A173" s="60"/>
      <c r="I173" s="103"/>
    </row>
    <row r="174" spans="1:9" ht="24" x14ac:dyDescent="0.2">
      <c r="A174" s="60"/>
      <c r="B174" s="37" t="s">
        <v>191</v>
      </c>
      <c r="C174" s="37"/>
      <c r="D174" s="38" t="s">
        <v>268</v>
      </c>
      <c r="E174" s="38"/>
      <c r="F174" s="39">
        <v>1</v>
      </c>
      <c r="G174" s="37" t="s">
        <v>5</v>
      </c>
      <c r="H174" s="40"/>
      <c r="I174" s="102" t="str">
        <f>IF(H174&lt;&gt;"",$F174*H174,"")</f>
        <v/>
      </c>
    </row>
    <row r="175" spans="1:9" ht="8.1" customHeight="1" x14ac:dyDescent="0.2">
      <c r="A175" s="60"/>
      <c r="I175" s="103"/>
    </row>
    <row r="176" spans="1:9" ht="24" x14ac:dyDescent="0.2">
      <c r="A176" s="60"/>
      <c r="B176" s="109" t="s">
        <v>269</v>
      </c>
      <c r="C176" s="109"/>
      <c r="D176" s="110" t="s">
        <v>102</v>
      </c>
      <c r="E176" s="110"/>
      <c r="F176" s="111">
        <v>90</v>
      </c>
      <c r="G176" s="109" t="s">
        <v>76</v>
      </c>
      <c r="H176" s="40"/>
      <c r="I176" s="102" t="str">
        <f>IF(H176&lt;&gt;"",$F176*H176,"")</f>
        <v/>
      </c>
    </row>
    <row r="177" spans="1:10" ht="8.1" customHeight="1" x14ac:dyDescent="0.2">
      <c r="A177" s="60"/>
      <c r="B177" s="106"/>
      <c r="C177" s="106"/>
      <c r="D177" s="107"/>
      <c r="E177" s="107"/>
      <c r="F177" s="108"/>
      <c r="G177" s="106"/>
      <c r="I177" s="103"/>
    </row>
    <row r="178" spans="1:10" ht="36" x14ac:dyDescent="0.2">
      <c r="A178" s="60"/>
      <c r="B178" s="109" t="s">
        <v>270</v>
      </c>
      <c r="C178" s="109"/>
      <c r="D178" s="110" t="s">
        <v>103</v>
      </c>
      <c r="E178" s="110"/>
      <c r="F178" s="111">
        <v>6</v>
      </c>
      <c r="G178" s="109" t="s">
        <v>5</v>
      </c>
      <c r="H178" s="40"/>
      <c r="I178" s="102" t="str">
        <f>IF(H178&lt;&gt;"",$F178*H178,"")</f>
        <v/>
      </c>
    </row>
    <row r="179" spans="1:10" ht="8.1" customHeight="1" x14ac:dyDescent="0.2">
      <c r="A179" s="60"/>
      <c r="B179" s="106"/>
      <c r="C179" s="106"/>
      <c r="D179" s="107"/>
      <c r="E179" s="107"/>
      <c r="F179" s="108"/>
      <c r="G179" s="106"/>
      <c r="I179" s="103"/>
    </row>
    <row r="180" spans="1:10" ht="36" x14ac:dyDescent="0.2">
      <c r="A180" s="60"/>
      <c r="B180" s="109" t="s">
        <v>271</v>
      </c>
      <c r="C180" s="109"/>
      <c r="D180" s="110" t="s">
        <v>272</v>
      </c>
      <c r="E180" s="110"/>
      <c r="F180" s="111">
        <v>3</v>
      </c>
      <c r="G180" s="109" t="s">
        <v>76</v>
      </c>
      <c r="H180" s="40"/>
      <c r="I180" s="102" t="str">
        <f>IF(H180&lt;&gt;"",$F180*H180,"")</f>
        <v/>
      </c>
    </row>
    <row r="181" spans="1:10" ht="8.1" customHeight="1" x14ac:dyDescent="0.2">
      <c r="A181" s="60"/>
      <c r="I181" s="103"/>
    </row>
    <row r="182" spans="1:10" ht="36" x14ac:dyDescent="0.2">
      <c r="A182" s="60"/>
      <c r="B182" s="37" t="s">
        <v>273</v>
      </c>
      <c r="C182" s="37"/>
      <c r="D182" s="38" t="s">
        <v>274</v>
      </c>
      <c r="E182" s="38"/>
      <c r="F182" s="39">
        <v>40</v>
      </c>
      <c r="G182" s="37" t="s">
        <v>76</v>
      </c>
      <c r="H182" s="40"/>
      <c r="I182" s="102" t="str">
        <f>IF(H182&lt;&gt;"",$F182*H182,"")</f>
        <v/>
      </c>
    </row>
    <row r="183" spans="1:10" ht="8.1" customHeight="1" x14ac:dyDescent="0.2">
      <c r="A183" s="60"/>
      <c r="I183" s="103"/>
    </row>
    <row r="184" spans="1:10" ht="36" x14ac:dyDescent="0.2">
      <c r="A184" s="60"/>
      <c r="B184" s="109" t="s">
        <v>275</v>
      </c>
      <c r="C184" s="109"/>
      <c r="D184" s="110" t="s">
        <v>276</v>
      </c>
      <c r="E184" s="110"/>
      <c r="F184" s="111">
        <v>2</v>
      </c>
      <c r="G184" s="109" t="s">
        <v>76</v>
      </c>
      <c r="H184" s="40"/>
      <c r="I184" s="102" t="str">
        <f>IF(H184&lt;&gt;"",$F184*H184,"")</f>
        <v/>
      </c>
    </row>
    <row r="185" spans="1:10" ht="8.1" customHeight="1" x14ac:dyDescent="0.2">
      <c r="A185" s="60"/>
      <c r="I185" s="103"/>
    </row>
    <row r="186" spans="1:10" ht="12.75" customHeight="1" thickBot="1" x14ac:dyDescent="0.25">
      <c r="A186" s="60"/>
      <c r="B186" s="33" t="s">
        <v>192</v>
      </c>
      <c r="C186" s="122" t="s">
        <v>105</v>
      </c>
      <c r="D186" s="122"/>
      <c r="E186" s="64"/>
      <c r="F186" s="34">
        <v>1</v>
      </c>
      <c r="G186" s="35" t="s">
        <v>5</v>
      </c>
      <c r="H186" s="140" t="str">
        <f>IF((SUM(I189:I218)&gt;0),SUM(I189:I218),"")</f>
        <v/>
      </c>
      <c r="I186" s="104" t="str">
        <f>IF(H186&lt;&gt;"",$F186*H186,"")</f>
        <v/>
      </c>
      <c r="J186" s="59" t="s">
        <v>218</v>
      </c>
    </row>
    <row r="187" spans="1:10" ht="24" customHeight="1" thickTop="1" x14ac:dyDescent="0.2">
      <c r="A187" s="60"/>
      <c r="C187" s="127" t="s">
        <v>215</v>
      </c>
      <c r="D187" s="126"/>
      <c r="I187" s="103"/>
    </row>
    <row r="188" spans="1:10" ht="8.1" customHeight="1" x14ac:dyDescent="0.2">
      <c r="A188" s="60"/>
      <c r="I188" s="103"/>
    </row>
    <row r="189" spans="1:10" ht="48" x14ac:dyDescent="0.2">
      <c r="A189" s="60"/>
      <c r="B189" s="109" t="s">
        <v>193</v>
      </c>
      <c r="C189" s="109"/>
      <c r="D189" s="110" t="s">
        <v>277</v>
      </c>
      <c r="E189" s="110"/>
      <c r="F189" s="111">
        <v>1</v>
      </c>
      <c r="G189" s="109" t="s">
        <v>5</v>
      </c>
      <c r="H189" s="40"/>
      <c r="I189" s="102" t="str">
        <f>IF(H189&lt;&gt;"",$F189*H189,"")</f>
        <v/>
      </c>
    </row>
    <row r="190" spans="1:10" ht="8.1" customHeight="1" x14ac:dyDescent="0.2">
      <c r="A190" s="60"/>
      <c r="I190" s="103"/>
    </row>
    <row r="191" spans="1:10" ht="24" x14ac:dyDescent="0.2">
      <c r="A191" s="60"/>
      <c r="B191" s="37" t="s">
        <v>194</v>
      </c>
      <c r="C191" s="37"/>
      <c r="D191" s="38" t="s">
        <v>278</v>
      </c>
      <c r="E191" s="38"/>
      <c r="F191" s="39">
        <v>1</v>
      </c>
      <c r="G191" s="37" t="s">
        <v>5</v>
      </c>
      <c r="H191" s="40"/>
      <c r="I191" s="102" t="str">
        <f>IF(H191&lt;&gt;"",$F191*H191,"")</f>
        <v/>
      </c>
    </row>
    <row r="192" spans="1:10" ht="8.1" customHeight="1" x14ac:dyDescent="0.2">
      <c r="A192" s="60"/>
      <c r="I192" s="103"/>
    </row>
    <row r="193" spans="1:9" ht="24" x14ac:dyDescent="0.2">
      <c r="A193" s="60"/>
      <c r="B193" s="109" t="s">
        <v>195</v>
      </c>
      <c r="C193" s="109"/>
      <c r="D193" s="110" t="s">
        <v>279</v>
      </c>
      <c r="E193" s="110"/>
      <c r="F193" s="111">
        <v>1</v>
      </c>
      <c r="G193" s="109" t="s">
        <v>5</v>
      </c>
      <c r="H193" s="40"/>
      <c r="I193" s="102" t="str">
        <f>IF(H193&lt;&gt;"",$F193*H193,"")</f>
        <v/>
      </c>
    </row>
    <row r="194" spans="1:9" ht="8.1" customHeight="1" x14ac:dyDescent="0.2">
      <c r="A194" s="60"/>
      <c r="I194" s="103"/>
    </row>
    <row r="195" spans="1:9" ht="36" x14ac:dyDescent="0.2">
      <c r="A195" s="60"/>
      <c r="B195" s="37" t="s">
        <v>196</v>
      </c>
      <c r="C195" s="37"/>
      <c r="D195" s="38" t="s">
        <v>280</v>
      </c>
      <c r="E195" s="38"/>
      <c r="F195" s="39">
        <v>1</v>
      </c>
      <c r="G195" s="37" t="s">
        <v>5</v>
      </c>
      <c r="H195" s="40"/>
      <c r="I195" s="102" t="str">
        <f>IF(H195&lt;&gt;"",$F195*H195,"")</f>
        <v/>
      </c>
    </row>
    <row r="196" spans="1:9" ht="8.1" customHeight="1" x14ac:dyDescent="0.2">
      <c r="A196" s="60"/>
      <c r="I196" s="103"/>
    </row>
    <row r="197" spans="1:9" ht="204" x14ac:dyDescent="0.2">
      <c r="A197" s="60"/>
      <c r="B197" s="37" t="s">
        <v>197</v>
      </c>
      <c r="C197" s="37"/>
      <c r="D197" s="38" t="s">
        <v>281</v>
      </c>
      <c r="E197" s="38"/>
      <c r="F197" s="39">
        <v>1</v>
      </c>
      <c r="G197" s="37" t="s">
        <v>5</v>
      </c>
      <c r="H197" s="40"/>
      <c r="I197" s="102" t="str">
        <f>IF(H197&lt;&gt;"",$F197*H197,"")</f>
        <v/>
      </c>
    </row>
    <row r="198" spans="1:9" ht="8.1" customHeight="1" x14ac:dyDescent="0.2">
      <c r="A198" s="60"/>
      <c r="I198" s="103"/>
    </row>
    <row r="199" spans="1:9" ht="168" x14ac:dyDescent="0.2">
      <c r="A199" s="60"/>
      <c r="B199" s="37" t="s">
        <v>198</v>
      </c>
      <c r="C199" s="37"/>
      <c r="D199" s="38" t="s">
        <v>282</v>
      </c>
      <c r="E199" s="38"/>
      <c r="F199" s="39">
        <v>1</v>
      </c>
      <c r="G199" s="37" t="s">
        <v>5</v>
      </c>
      <c r="H199" s="40"/>
      <c r="I199" s="102" t="str">
        <f>IF(H199&lt;&gt;"",$F199*H199,"")</f>
        <v/>
      </c>
    </row>
    <row r="200" spans="1:9" ht="8.1" customHeight="1" x14ac:dyDescent="0.2">
      <c r="A200" s="60"/>
      <c r="I200" s="103"/>
    </row>
    <row r="201" spans="1:9" ht="156" x14ac:dyDescent="0.2">
      <c r="A201" s="105"/>
      <c r="B201" s="109" t="s">
        <v>199</v>
      </c>
      <c r="C201" s="109"/>
      <c r="D201" s="110" t="s">
        <v>283</v>
      </c>
      <c r="E201" s="110"/>
      <c r="F201" s="111">
        <v>1</v>
      </c>
      <c r="G201" s="109" t="s">
        <v>5</v>
      </c>
      <c r="H201" s="40"/>
      <c r="I201" s="102" t="str">
        <f>IF(H201&lt;&gt;"",$F201*H201,"")</f>
        <v/>
      </c>
    </row>
    <row r="202" spans="1:9" ht="8.1" customHeight="1" x14ac:dyDescent="0.2">
      <c r="A202" s="60"/>
      <c r="I202" s="103"/>
    </row>
    <row r="203" spans="1:9" ht="156" x14ac:dyDescent="0.2">
      <c r="A203" s="105"/>
      <c r="B203" s="109" t="s">
        <v>200</v>
      </c>
      <c r="C203" s="109"/>
      <c r="D203" s="110" t="s">
        <v>284</v>
      </c>
      <c r="E203" s="110"/>
      <c r="F203" s="111">
        <v>1</v>
      </c>
      <c r="G203" s="109" t="s">
        <v>5</v>
      </c>
      <c r="H203" s="40"/>
      <c r="I203" s="102" t="str">
        <f>IF(H203&lt;&gt;"",$F203*H203,"")</f>
        <v/>
      </c>
    </row>
    <row r="204" spans="1:9" ht="8.1" customHeight="1" x14ac:dyDescent="0.2">
      <c r="A204" s="60"/>
      <c r="I204" s="103"/>
    </row>
    <row r="205" spans="1:9" ht="156" x14ac:dyDescent="0.2">
      <c r="A205" s="105"/>
      <c r="B205" s="109" t="s">
        <v>201</v>
      </c>
      <c r="C205" s="109"/>
      <c r="D205" s="110" t="s">
        <v>285</v>
      </c>
      <c r="E205" s="110"/>
      <c r="F205" s="111">
        <v>1</v>
      </c>
      <c r="G205" s="109" t="s">
        <v>5</v>
      </c>
      <c r="H205" s="40"/>
      <c r="I205" s="102" t="str">
        <f>IF(H205&lt;&gt;"",$F205*H205,"")</f>
        <v/>
      </c>
    </row>
    <row r="206" spans="1:9" ht="8.1" customHeight="1" x14ac:dyDescent="0.2">
      <c r="A206" s="60"/>
      <c r="I206" s="103"/>
    </row>
    <row r="207" spans="1:9" ht="96" x14ac:dyDescent="0.2">
      <c r="A207" s="60"/>
      <c r="B207" s="109" t="s">
        <v>202</v>
      </c>
      <c r="C207" s="109"/>
      <c r="D207" s="110" t="s">
        <v>286</v>
      </c>
      <c r="E207" s="110"/>
      <c r="F207" s="111">
        <v>3</v>
      </c>
      <c r="G207" s="109" t="s">
        <v>5</v>
      </c>
      <c r="H207" s="40"/>
      <c r="I207" s="102" t="str">
        <f>IF(H207&lt;&gt;"",$F207*H207,"")</f>
        <v/>
      </c>
    </row>
    <row r="208" spans="1:9" ht="8.1" customHeight="1" x14ac:dyDescent="0.2">
      <c r="A208" s="60"/>
      <c r="I208" s="103"/>
    </row>
    <row r="209" spans="1:10" ht="36" x14ac:dyDescent="0.2">
      <c r="A209" s="105"/>
      <c r="B209" s="109" t="s">
        <v>203</v>
      </c>
      <c r="C209" s="109"/>
      <c r="D209" s="110" t="s">
        <v>108</v>
      </c>
      <c r="E209" s="110"/>
      <c r="F209" s="111">
        <v>15</v>
      </c>
      <c r="G209" s="109" t="s">
        <v>109</v>
      </c>
      <c r="H209" s="40"/>
      <c r="I209" s="102" t="str">
        <f>IF(H209&lt;&gt;"",$F209*H209,"")</f>
        <v/>
      </c>
    </row>
    <row r="210" spans="1:10" ht="8.1" customHeight="1" x14ac:dyDescent="0.2">
      <c r="A210" s="60"/>
      <c r="I210" s="103"/>
    </row>
    <row r="211" spans="1:10" ht="24" x14ac:dyDescent="0.2">
      <c r="A211" s="60"/>
      <c r="B211" s="109" t="s">
        <v>204</v>
      </c>
      <c r="C211" s="109"/>
      <c r="D211" s="110" t="s">
        <v>110</v>
      </c>
      <c r="E211" s="110"/>
      <c r="F211" s="111">
        <v>6</v>
      </c>
      <c r="G211" s="109" t="s">
        <v>5</v>
      </c>
      <c r="H211" s="40"/>
      <c r="I211" s="102" t="str">
        <f>IF(H211&lt;&gt;"",$F211*H211,"")</f>
        <v/>
      </c>
    </row>
    <row r="212" spans="1:10" ht="8.1" customHeight="1" x14ac:dyDescent="0.2">
      <c r="A212" s="60"/>
      <c r="I212" s="103"/>
    </row>
    <row r="213" spans="1:10" ht="48" x14ac:dyDescent="0.2">
      <c r="A213" s="60"/>
      <c r="B213" s="109" t="s">
        <v>287</v>
      </c>
      <c r="C213" s="109"/>
      <c r="D213" s="110" t="s">
        <v>111</v>
      </c>
      <c r="E213" s="110"/>
      <c r="F213" s="111">
        <v>6</v>
      </c>
      <c r="G213" s="109" t="s">
        <v>5</v>
      </c>
      <c r="H213" s="40"/>
      <c r="I213" s="102" t="str">
        <f>IF(H213&lt;&gt;"",$F213*H213,"")</f>
        <v/>
      </c>
    </row>
    <row r="214" spans="1:10" ht="8.1" customHeight="1" x14ac:dyDescent="0.2">
      <c r="A214" s="60"/>
      <c r="I214" s="103"/>
    </row>
    <row r="215" spans="1:10" ht="36" x14ac:dyDescent="0.2">
      <c r="A215" s="60"/>
      <c r="B215" s="109" t="s">
        <v>288</v>
      </c>
      <c r="C215" s="109"/>
      <c r="D215" s="110" t="s">
        <v>112</v>
      </c>
      <c r="E215" s="110"/>
      <c r="F215" s="111">
        <v>6</v>
      </c>
      <c r="G215" s="109" t="s">
        <v>5</v>
      </c>
      <c r="H215" s="40"/>
      <c r="I215" s="102" t="str">
        <f>IF(H215&lt;&gt;"",$F215*H215,"")</f>
        <v/>
      </c>
    </row>
    <row r="216" spans="1:10" ht="8.1" customHeight="1" x14ac:dyDescent="0.2">
      <c r="A216" s="60"/>
      <c r="I216" s="103"/>
    </row>
    <row r="217" spans="1:10" ht="84" x14ac:dyDescent="0.2">
      <c r="A217" s="60"/>
      <c r="B217" s="109" t="s">
        <v>289</v>
      </c>
      <c r="C217" s="109"/>
      <c r="D217" s="110" t="s">
        <v>216</v>
      </c>
      <c r="E217" s="110"/>
      <c r="F217" s="111">
        <v>1</v>
      </c>
      <c r="G217" s="109" t="s">
        <v>5</v>
      </c>
      <c r="H217" s="40"/>
      <c r="I217" s="102" t="str">
        <f>IF(H217&lt;&gt;"",$F217*H217,"")</f>
        <v/>
      </c>
    </row>
    <row r="218" spans="1:10" ht="8.1" customHeight="1" x14ac:dyDescent="0.2">
      <c r="A218" s="60"/>
      <c r="I218" s="103"/>
    </row>
    <row r="219" spans="1:10" ht="12.75" customHeight="1" thickBot="1" x14ac:dyDescent="0.25">
      <c r="A219" s="60"/>
      <c r="B219" s="33" t="s">
        <v>205</v>
      </c>
      <c r="C219" s="122" t="s">
        <v>113</v>
      </c>
      <c r="D219" s="122"/>
      <c r="E219" s="64"/>
      <c r="F219" s="34">
        <v>1</v>
      </c>
      <c r="G219" s="35" t="s">
        <v>5</v>
      </c>
      <c r="H219" s="140" t="str">
        <f>IF((SUM(I221:I235)&gt;0),SUM(I221:I235),"")</f>
        <v/>
      </c>
      <c r="I219" s="104" t="str">
        <f>IF(H219&lt;&gt;"",$F219*H219,"")</f>
        <v/>
      </c>
      <c r="J219" s="59" t="s">
        <v>218</v>
      </c>
    </row>
    <row r="220" spans="1:10" ht="8.1" customHeight="1" thickTop="1" x14ac:dyDescent="0.2">
      <c r="A220" s="60"/>
      <c r="I220" s="103"/>
    </row>
    <row r="221" spans="1:10" x14ac:dyDescent="0.2">
      <c r="A221" s="60"/>
      <c r="B221" s="37" t="s">
        <v>206</v>
      </c>
      <c r="C221" s="37"/>
      <c r="D221" s="38" t="s">
        <v>114</v>
      </c>
      <c r="E221" s="38"/>
      <c r="F221" s="39">
        <v>1</v>
      </c>
      <c r="G221" s="37" t="s">
        <v>5</v>
      </c>
      <c r="H221" s="40"/>
      <c r="I221" s="102" t="str">
        <f>IF(H221&lt;&gt;"",$F221*H221,"")</f>
        <v/>
      </c>
    </row>
    <row r="222" spans="1:10" ht="8.1" customHeight="1" x14ac:dyDescent="0.2">
      <c r="A222" s="60"/>
      <c r="I222" s="103"/>
    </row>
    <row r="223" spans="1:10" x14ac:dyDescent="0.2">
      <c r="A223" s="60"/>
      <c r="B223" s="37" t="s">
        <v>207</v>
      </c>
      <c r="C223" s="37"/>
      <c r="D223" s="38" t="s">
        <v>115</v>
      </c>
      <c r="E223" s="38"/>
      <c r="F223" s="39">
        <v>1</v>
      </c>
      <c r="G223" s="37" t="s">
        <v>5</v>
      </c>
      <c r="H223" s="40"/>
      <c r="I223" s="102" t="str">
        <f>IF(H223&lt;&gt;"",$F223*H223,"")</f>
        <v/>
      </c>
    </row>
    <row r="224" spans="1:10" ht="8.1" customHeight="1" x14ac:dyDescent="0.2">
      <c r="A224" s="60"/>
      <c r="I224" s="103"/>
    </row>
    <row r="225" spans="1:9" ht="36" x14ac:dyDescent="0.2">
      <c r="A225" s="60"/>
      <c r="B225" s="42" t="s">
        <v>208</v>
      </c>
      <c r="C225" s="42"/>
      <c r="D225" s="43" t="s">
        <v>214</v>
      </c>
      <c r="E225" s="43"/>
      <c r="F225" s="44">
        <v>1</v>
      </c>
      <c r="G225" s="42" t="s">
        <v>5</v>
      </c>
      <c r="H225" s="45"/>
      <c r="I225" s="112" t="str">
        <f>IF(H225&lt;&gt;"",$F225*H225,"")</f>
        <v/>
      </c>
    </row>
    <row r="226" spans="1:9" x14ac:dyDescent="0.2">
      <c r="A226" s="60"/>
      <c r="B226" s="47"/>
      <c r="C226" s="48"/>
      <c r="D226" s="57" t="s">
        <v>116</v>
      </c>
      <c r="E226" s="49"/>
      <c r="F226" s="50"/>
      <c r="G226" s="47"/>
      <c r="H226" s="141"/>
      <c r="I226" s="113"/>
    </row>
    <row r="227" spans="1:9" x14ac:dyDescent="0.2">
      <c r="A227" s="60"/>
      <c r="B227" s="47"/>
      <c r="C227" s="48"/>
      <c r="D227" s="57" t="s">
        <v>117</v>
      </c>
      <c r="E227" s="49"/>
      <c r="F227" s="50"/>
      <c r="G227" s="47"/>
      <c r="H227" s="141"/>
      <c r="I227" s="113"/>
    </row>
    <row r="228" spans="1:9" x14ac:dyDescent="0.2">
      <c r="A228" s="60"/>
      <c r="B228" s="47"/>
      <c r="C228" s="48"/>
      <c r="D228" s="57" t="s">
        <v>118</v>
      </c>
      <c r="E228" s="49"/>
      <c r="F228" s="50"/>
      <c r="G228" s="47"/>
      <c r="H228" s="141"/>
      <c r="I228" s="113"/>
    </row>
    <row r="229" spans="1:9" x14ac:dyDescent="0.2">
      <c r="A229" s="60"/>
      <c r="B229" s="52"/>
      <c r="C229" s="53"/>
      <c r="D229" s="58" t="s">
        <v>119</v>
      </c>
      <c r="E229" s="54"/>
      <c r="F229" s="55"/>
      <c r="G229" s="52"/>
      <c r="H229" s="142"/>
      <c r="I229" s="114"/>
    </row>
    <row r="230" spans="1:9" ht="8.1" customHeight="1" x14ac:dyDescent="0.2">
      <c r="A230" s="60"/>
      <c r="I230" s="103"/>
    </row>
    <row r="231" spans="1:9" x14ac:dyDescent="0.2">
      <c r="A231" s="60"/>
      <c r="B231" s="37" t="s">
        <v>209</v>
      </c>
      <c r="C231" s="37"/>
      <c r="D231" s="38" t="s">
        <v>120</v>
      </c>
      <c r="E231" s="38"/>
      <c r="F231" s="39">
        <v>1</v>
      </c>
      <c r="G231" s="37" t="s">
        <v>5</v>
      </c>
      <c r="H231" s="40"/>
      <c r="I231" s="41" t="str">
        <f>IF(H231&lt;&gt;"",$F231*H231,"")</f>
        <v/>
      </c>
    </row>
    <row r="232" spans="1:9" ht="8.1" customHeight="1" x14ac:dyDescent="0.2">
      <c r="A232" s="60"/>
    </row>
    <row r="233" spans="1:9" ht="24" x14ac:dyDescent="0.2">
      <c r="A233" s="60"/>
      <c r="B233" s="37" t="s">
        <v>210</v>
      </c>
      <c r="C233" s="37"/>
      <c r="D233" s="38" t="s">
        <v>121</v>
      </c>
      <c r="E233" s="38"/>
      <c r="F233" s="39">
        <v>1</v>
      </c>
      <c r="G233" s="37" t="s">
        <v>5</v>
      </c>
      <c r="H233" s="40"/>
      <c r="I233" s="41" t="str">
        <f>IF(H233&lt;&gt;"",$F233*H233,"")</f>
        <v/>
      </c>
    </row>
    <row r="234" spans="1:9" ht="8.1" customHeight="1" x14ac:dyDescent="0.2">
      <c r="A234" s="60"/>
    </row>
    <row r="235" spans="1:9" x14ac:dyDescent="0.2">
      <c r="A235" s="60"/>
      <c r="B235" s="37" t="s">
        <v>211</v>
      </c>
      <c r="C235" s="37"/>
      <c r="D235" s="38" t="s">
        <v>122</v>
      </c>
      <c r="E235" s="38"/>
      <c r="F235" s="39">
        <v>1</v>
      </c>
      <c r="G235" s="37" t="s">
        <v>5</v>
      </c>
      <c r="H235" s="40"/>
      <c r="I235" s="41" t="str">
        <f>IF(H235&lt;&gt;"",$F235*H235,"")</f>
        <v/>
      </c>
    </row>
  </sheetData>
  <sheetProtection algorithmName="SHA-512" hashValue="AoKTJoZc0R8dMaPZk+MoxcGLy41GbM+9N9HHc1ZRkQh/DlddKj2V13N2/ZH9zJKjFsWnTPRd7tY8Nag2eh9nww==" saltValue="iARSucyDFrSNWVrpG96cIw==" spinCount="100000" sheet="1" objects="1" scenarios="1"/>
  <mergeCells count="27">
    <mergeCell ref="C187:D187"/>
    <mergeCell ref="C219:D219"/>
    <mergeCell ref="C136:D136"/>
    <mergeCell ref="C144:D144"/>
    <mergeCell ref="C145:D145"/>
    <mergeCell ref="C157:D157"/>
    <mergeCell ref="C158:D158"/>
    <mergeCell ref="C186:D186"/>
    <mergeCell ref="C135:D135"/>
    <mergeCell ref="C22:D22"/>
    <mergeCell ref="C23:D23"/>
    <mergeCell ref="C24:D24"/>
    <mergeCell ref="C25:D25"/>
    <mergeCell ref="C26:D26"/>
    <mergeCell ref="C30:D30"/>
    <mergeCell ref="C32:D32"/>
    <mergeCell ref="C33:D33"/>
    <mergeCell ref="C41:D41"/>
    <mergeCell ref="C42:D42"/>
    <mergeCell ref="C20:D20"/>
    <mergeCell ref="B9:G9"/>
    <mergeCell ref="C13:D13"/>
    <mergeCell ref="C21:D21"/>
    <mergeCell ref="C16:D16"/>
    <mergeCell ref="C17:D17"/>
    <mergeCell ref="C18:D18"/>
    <mergeCell ref="C19:D19"/>
  </mergeCells>
  <hyperlinks>
    <hyperlink ref="J30" location="Zacetek" display="Zacetek"/>
    <hyperlink ref="J32" location="Zacetek" display="Zacetek"/>
    <hyperlink ref="J41" location="Zacetek" display="Zacetek"/>
    <hyperlink ref="J135" location="Zacetek" display="Zacetek"/>
    <hyperlink ref="J144" location="Zacetek" display="Zacetek"/>
    <hyperlink ref="J157" location="Zacetek" display="Zacetek"/>
    <hyperlink ref="J186" location="Zacetek" display="Zacetek"/>
    <hyperlink ref="J219" location="Zacetek" display="Zacetek"/>
    <hyperlink ref="B16" location="Poglavje_1" display="Poglavje_1"/>
    <hyperlink ref="B23" location="PodPoglavje_1.7" display="PodPoglavje_1.7"/>
    <hyperlink ref="B22" location="PodPoglavje_1.6" display="PodPoglavje_1.6"/>
    <hyperlink ref="B21" location="PodPoglavje_1.5" display="PodPoglavje_1.5"/>
    <hyperlink ref="B20" location="PodPoglavje_1.4" display="PodPoglavje_1.4"/>
    <hyperlink ref="B19" location="PodPoglavje_1.3" display="PodPoglavje_1.3"/>
    <hyperlink ref="B18" location="PodPoglavje_1.2" display="PodPoglavje_1.2"/>
    <hyperlink ref="B17" location="PodPoglavje_1.1" display="PodPoglavje_1.1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REKAPITULACIJA </vt:lpstr>
      <vt:lpstr>I-Verovškova ulica 62 -JPE</vt:lpstr>
      <vt:lpstr>II-Toplarniška u.19 - TETOL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 KASTELIC</dc:creator>
  <cp:lastModifiedBy>matej.nucic</cp:lastModifiedBy>
  <dcterms:created xsi:type="dcterms:W3CDTF">2024-04-18T12:16:31Z</dcterms:created>
  <dcterms:modified xsi:type="dcterms:W3CDTF">2024-04-22T07:50:48Z</dcterms:modified>
</cp:coreProperties>
</file>